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Summ" sheetId="3" r:id="rId1"/>
    <sheet name="BOQ" sheetId="1" r:id="rId2"/>
    <sheet name="CPM-IO" sheetId="2" r:id="rId3"/>
  </sheets>
  <definedNames>
    <definedName name="_xlnm.Print_Area" localSheetId="1">BOQ!$A$1:$F$97</definedName>
    <definedName name="_xlnm.Print_Area" localSheetId="2">'CPM-IO'!$A$1:$I$138</definedName>
    <definedName name="_xlnm.Print_Area" localSheetId="0">Summ!$A$1:$C$37</definedName>
    <definedName name="_xlnm.Print_Titles" localSheetId="1">BOQ!$4:$5</definedName>
    <definedName name="_xlnm.Print_Titles" localSheetId="2">'CPM-IO'!$4:$4</definedName>
  </definedNames>
  <calcPr calcId="152511"/>
</workbook>
</file>

<file path=xl/calcChain.xml><?xml version="1.0" encoding="utf-8"?>
<calcChain xmlns="http://schemas.openxmlformats.org/spreadsheetml/2006/main">
  <c r="F63" i="1" l="1"/>
  <c r="F62" i="1"/>
  <c r="F61" i="1"/>
  <c r="F94" i="1"/>
  <c r="D84" i="2" l="1"/>
  <c r="E83" i="2"/>
  <c r="E86" i="2" s="1"/>
  <c r="D82" i="2"/>
  <c r="D86" i="2" s="1"/>
  <c r="H79" i="2"/>
  <c r="G79" i="2"/>
  <c r="F79" i="2"/>
  <c r="D78" i="2"/>
  <c r="D77" i="2"/>
  <c r="E76" i="2"/>
  <c r="E79" i="2" s="1"/>
  <c r="D75" i="2"/>
  <c r="E131" i="2"/>
  <c r="F131" i="2"/>
  <c r="G131" i="2"/>
  <c r="F86" i="2"/>
  <c r="G86" i="2"/>
  <c r="H85" i="2"/>
  <c r="H86" i="2" s="1"/>
  <c r="D79" i="2" l="1"/>
  <c r="H63" i="2"/>
  <c r="H64" i="2"/>
  <c r="H65" i="2"/>
  <c r="H66" i="2"/>
  <c r="H67" i="2"/>
  <c r="H68" i="2"/>
  <c r="E69" i="2"/>
  <c r="E72" i="2" s="1"/>
  <c r="D70" i="2"/>
  <c r="D72" i="2" s="1"/>
  <c r="G72" i="2"/>
  <c r="F71" i="2"/>
  <c r="F72" i="2" l="1"/>
  <c r="H72" i="2"/>
  <c r="H59" i="2"/>
  <c r="H60" i="2" s="1"/>
  <c r="D58" i="2"/>
  <c r="D57" i="2"/>
  <c r="E56" i="2"/>
  <c r="E60" i="2" s="1"/>
  <c r="D55" i="2"/>
  <c r="G60" i="2"/>
  <c r="F60" i="2"/>
  <c r="H43" i="2"/>
  <c r="H44" i="2" s="1"/>
  <c r="H51" i="2"/>
  <c r="H52" i="2" s="1"/>
  <c r="D50" i="2"/>
  <c r="D49" i="2"/>
  <c r="E48" i="2"/>
  <c r="E52" i="2" s="1"/>
  <c r="D47" i="2"/>
  <c r="D42" i="2"/>
  <c r="D41" i="2"/>
  <c r="E40" i="2"/>
  <c r="E44" i="2" s="1"/>
  <c r="D39" i="2"/>
  <c r="G52" i="2"/>
  <c r="F52" i="2"/>
  <c r="G44" i="2"/>
  <c r="F44" i="2"/>
  <c r="D60" i="2" l="1"/>
  <c r="D52" i="2"/>
  <c r="D44" i="2"/>
  <c r="F34" i="1"/>
  <c r="F39" i="1"/>
  <c r="F40" i="1"/>
  <c r="F43" i="1"/>
  <c r="F45" i="1"/>
  <c r="F47" i="1"/>
  <c r="F56" i="1"/>
  <c r="F91" i="1"/>
  <c r="F96" i="1" l="1"/>
  <c r="C32" i="3" s="1"/>
  <c r="C88" i="2" l="1"/>
  <c r="H128" i="2" s="1"/>
  <c r="D131" i="2"/>
  <c r="G36" i="2"/>
  <c r="F36" i="2"/>
  <c r="H36" i="2"/>
  <c r="D35" i="2"/>
  <c r="D34" i="2"/>
  <c r="E33" i="2"/>
  <c r="E36" i="2" s="1"/>
  <c r="D32" i="2"/>
  <c r="H28" i="2"/>
  <c r="D27" i="2"/>
  <c r="D26" i="2"/>
  <c r="F25" i="2"/>
  <c r="E24" i="2"/>
  <c r="F23" i="2"/>
  <c r="F22" i="2"/>
  <c r="F21" i="2"/>
  <c r="F20" i="2"/>
  <c r="F19" i="2"/>
  <c r="F18" i="2"/>
  <c r="D17" i="2"/>
  <c r="E16" i="2"/>
  <c r="G29" i="2"/>
  <c r="G138" i="2" s="1"/>
  <c r="D13" i="2"/>
  <c r="E12" i="2"/>
  <c r="H11" i="2"/>
  <c r="H10" i="2"/>
  <c r="H9" i="2"/>
  <c r="H8" i="2"/>
  <c r="H7" i="2"/>
  <c r="H6" i="2"/>
  <c r="E29" i="2" l="1"/>
  <c r="E138" i="2" s="1"/>
  <c r="D29" i="2"/>
  <c r="D36" i="2"/>
  <c r="H29" i="2"/>
  <c r="F29" i="2"/>
  <c r="F138" i="2" s="1"/>
  <c r="H89" i="2"/>
  <c r="H93" i="2"/>
  <c r="H97" i="2"/>
  <c r="H101" i="2"/>
  <c r="H105" i="2"/>
  <c r="H109" i="2"/>
  <c r="H113" i="2"/>
  <c r="H117" i="2"/>
  <c r="H121" i="2"/>
  <c r="H125" i="2"/>
  <c r="H129" i="2"/>
  <c r="H90" i="2"/>
  <c r="H94" i="2"/>
  <c r="H98" i="2"/>
  <c r="H102" i="2"/>
  <c r="H106" i="2"/>
  <c r="H110" i="2"/>
  <c r="H114" i="2"/>
  <c r="H118" i="2"/>
  <c r="H122" i="2"/>
  <c r="H126" i="2"/>
  <c r="H130" i="2"/>
  <c r="H91" i="2"/>
  <c r="H95" i="2"/>
  <c r="H99" i="2"/>
  <c r="H103" i="2"/>
  <c r="H107" i="2"/>
  <c r="H111" i="2"/>
  <c r="H115" i="2"/>
  <c r="H119" i="2"/>
  <c r="H123" i="2"/>
  <c r="H127" i="2"/>
  <c r="H92" i="2"/>
  <c r="H96" i="2"/>
  <c r="H100" i="2"/>
  <c r="H104" i="2"/>
  <c r="H108" i="2"/>
  <c r="H112" i="2"/>
  <c r="H116" i="2"/>
  <c r="H120" i="2"/>
  <c r="H124" i="2"/>
  <c r="H131" i="2" l="1"/>
  <c r="H138" i="2" s="1"/>
  <c r="D138" i="2"/>
</calcChain>
</file>

<file path=xl/sharedStrings.xml><?xml version="1.0" encoding="utf-8"?>
<sst xmlns="http://schemas.openxmlformats.org/spreadsheetml/2006/main" count="462" uniqueCount="253">
  <si>
    <t>SCHEDULE OF QUANTITIES</t>
  </si>
  <si>
    <t>Sl.</t>
  </si>
  <si>
    <t>Description</t>
  </si>
  <si>
    <t>Unit</t>
  </si>
  <si>
    <t>Qty.</t>
  </si>
  <si>
    <t>Rate</t>
  </si>
  <si>
    <t>Amount</t>
  </si>
  <si>
    <t>No.</t>
  </si>
  <si>
    <t>(Rs.)</t>
  </si>
  <si>
    <t>Design, Supply, Installation, testing &amp; commissioning of HVAC Installation:</t>
  </si>
  <si>
    <t>A</t>
  </si>
  <si>
    <t>SUPPLY OF CHILLERS</t>
  </si>
  <si>
    <t>a.</t>
  </si>
  <si>
    <t>b.</t>
  </si>
  <si>
    <t>c.</t>
  </si>
  <si>
    <t>Elect. Control Panel</t>
  </si>
  <si>
    <t>The chiller operating parameters shall be :</t>
  </si>
  <si>
    <t>Nos.</t>
  </si>
  <si>
    <t>B</t>
  </si>
  <si>
    <t>INSTALLATION, TESTING &amp; COMMISSIONING OF CHILLERS</t>
  </si>
  <si>
    <t>Forwarding charges, sea &amp; road freight upto ICD and transit insurance for the above package.</t>
  </si>
  <si>
    <t>Lot</t>
  </si>
  <si>
    <t>Clearing the goods at ICD including customs clearance. Loading to the transport vehicle at ICD. Local transport by road including transit insurance. Interaction and clearance at various local points.</t>
  </si>
  <si>
    <t>Unloading at site</t>
  </si>
  <si>
    <t>Insurance for the workmen, material and third party liability.</t>
  </si>
  <si>
    <t>Testing &amp; commissioning charges including all consumables. Coordination with Low side HVAC contractor for installation, testing &amp; commissioning activity, technical assistance &amp; trouble shooting etc.</t>
  </si>
  <si>
    <t>Comprehensive Annual Maintenance Contract charges for the Chiller packages after the DLP.</t>
  </si>
  <si>
    <t>First year after DLP</t>
  </si>
  <si>
    <t>Set</t>
  </si>
  <si>
    <t>Second year after DLP</t>
  </si>
  <si>
    <t>Third year after DLP</t>
  </si>
  <si>
    <t>d.</t>
  </si>
  <si>
    <t>Fourth year after DLP</t>
  </si>
  <si>
    <t>e.</t>
  </si>
  <si>
    <t>Fifth year after DLP</t>
  </si>
  <si>
    <t>Any items and works not specifically mentioned above but as required for the works. (Contractor to specify the nature of work / item)</t>
  </si>
  <si>
    <t>Control Cabling</t>
  </si>
  <si>
    <t>RM</t>
  </si>
  <si>
    <t>VFD &amp; AHF: Chiller shall be with chiller mounted VFD with Active Harmonic Filters to achieve THDI not more than 5% at source at all varying loads. VFD shall be air / water cooled.</t>
  </si>
  <si>
    <t>A.</t>
  </si>
  <si>
    <t>Chiller Flow Rate   :  2.4 GPM/TR</t>
  </si>
  <si>
    <t>Note</t>
  </si>
  <si>
    <t>CHILLER PLANT OPTIMIZER</t>
  </si>
  <si>
    <t xml:space="preserve">Supply, installation, testing &amp; commissioning of Chiller plant optimizer in a wall mount 16G powder coated, locable sheet steel enclosure. It must combine Bacnet listed 32 bit Supervisory controllers, Bacnet listed 32 bit DDC controllers along with Chiller plant optimization software and logic. This also should be capable to monitor, operate and generate reports from remote location. It should possess 3 tier architecture combination of hardware and software and also must include advance graphics for easy storage and report generation. </t>
  </si>
  <si>
    <t>Chiller plant manager shall essentially be able to perform the following functions :</t>
  </si>
  <si>
    <t>Chillers start and stop operation.</t>
  </si>
  <si>
    <t>Chillers auto sequencing.</t>
  </si>
  <si>
    <t xml:space="preserve">Optimizing chillers operation with optimization software and logic. </t>
  </si>
  <si>
    <t xml:space="preserve">Having capability to monitor, operate and generate reports from remote location. </t>
  </si>
  <si>
    <t>Chiller plant manager shall be suitable to manage :</t>
  </si>
  <si>
    <t>Chiller Plant Manager as described above</t>
  </si>
  <si>
    <t>Pressure drop Evaporator :  &lt; 8.0 Mtr.</t>
  </si>
  <si>
    <t>R.O.</t>
  </si>
  <si>
    <t>Auto start and stop of primary variable chilled water pumps.</t>
  </si>
  <si>
    <t>On and off operation of motorised butterfly valves at chiller outlet.</t>
  </si>
  <si>
    <t>Having capability for Software integration with Primary chilled water pumps panel.</t>
  </si>
  <si>
    <t>Having capability to interface with 3rd party BMS system over Bacnet / IP.   ON/Off/Trip status of pumps and valves. etc to be available on BMS.( Necessary BMS interface card to be included.)</t>
  </si>
  <si>
    <t xml:space="preserve">DATA POINT SUMMARY FOR CHILLER PLANT OPTIMIZER </t>
  </si>
  <si>
    <t>DI = Digital Input, DO = Digital Output, AI = Analog Input, AO = Analog Output, SW = Software Integration</t>
  </si>
  <si>
    <t>Sr. No</t>
  </si>
  <si>
    <t>Qty</t>
  </si>
  <si>
    <t>Total Points</t>
  </si>
  <si>
    <t>Required signal</t>
  </si>
  <si>
    <t>DI</t>
  </si>
  <si>
    <t>DO</t>
  </si>
  <si>
    <t>AI</t>
  </si>
  <si>
    <t>AO</t>
  </si>
  <si>
    <t>SW</t>
  </si>
  <si>
    <t>On/Off command</t>
  </si>
  <si>
    <t>Software Integration signal</t>
  </si>
  <si>
    <t>Run status</t>
  </si>
  <si>
    <t>Trip/Fault/Alarm status</t>
  </si>
  <si>
    <t>Auto / Manual status</t>
  </si>
  <si>
    <t>CHW Temperature Reset Set point</t>
  </si>
  <si>
    <t>Current Limit Setpoint</t>
  </si>
  <si>
    <t>CHW Inlet Butterfly (isolation) valve Open/Close command</t>
  </si>
  <si>
    <t>NO/NC Relay Command to Valve</t>
  </si>
  <si>
    <t>CHW Inlet Butterfly (isolation) valve Open/Close status</t>
  </si>
  <si>
    <t>NO/NC Potential free contact from Valve</t>
  </si>
  <si>
    <t>Automatic Balancing Valve - Modulation Command</t>
  </si>
  <si>
    <t>0-10 VDC or 4-20mA to Valve Actuator</t>
  </si>
  <si>
    <t>Automatic Balancing Valve - Status</t>
  </si>
  <si>
    <t>0-10 VDC or 4-20mA from Valve Actuator</t>
  </si>
  <si>
    <t>CDW inlet isolation valve Open/Close command</t>
  </si>
  <si>
    <t>CDW inlet isolation valve Open/Close status</t>
  </si>
  <si>
    <t>CHW supply &amp; return water temp. at chiller</t>
  </si>
  <si>
    <t>Immersion Temp Sensor (TE-632AM-1+WZ 1000-5)</t>
  </si>
  <si>
    <t>CDW supply &amp; return water temp. at chiller</t>
  </si>
  <si>
    <t>Common CHW supply &amp; return header temperature</t>
  </si>
  <si>
    <t>Common CDW supply &amp; return header temperature</t>
  </si>
  <si>
    <t>Flow transmitter - Chilled Water Flow</t>
  </si>
  <si>
    <t>0-10 VDC or 4-20mA from Flow Meter</t>
  </si>
  <si>
    <t>Flow transmitter - Condenser Water Flow</t>
  </si>
  <si>
    <t>Supply/return header Bypass valve command</t>
  </si>
  <si>
    <t xml:space="preserve">Diff. pressure </t>
  </si>
  <si>
    <t>0-10VDC from Pressure sensor (P499VAP-105K)</t>
  </si>
  <si>
    <t>Condenser Tube Cleaning system run status</t>
  </si>
  <si>
    <t>Side stream Filtration pump run status</t>
  </si>
  <si>
    <t>Variable Frequency Drive - VFD - Control &amp; Monitoring</t>
  </si>
  <si>
    <t>#</t>
  </si>
  <si>
    <t>Total points</t>
  </si>
  <si>
    <t>C</t>
  </si>
  <si>
    <t>NO/NC Potential free contact from MCC Panel</t>
  </si>
  <si>
    <t>Pump Auto/Manual status</t>
  </si>
  <si>
    <t>Pump On/Off command</t>
  </si>
  <si>
    <t>Pump run status</t>
  </si>
  <si>
    <t>Pump trip status</t>
  </si>
  <si>
    <t>Chiller Diagnostic Points</t>
  </si>
  <si>
    <t>Leaving chilled liquid - setpoint</t>
  </si>
  <si>
    <t>Motor current limit -setpoint</t>
  </si>
  <si>
    <t>Leaving chilled liquid - temperature</t>
  </si>
  <si>
    <t>Entering chilled liquid - temperature</t>
  </si>
  <si>
    <t>Leaving condensor liquid - temperature</t>
  </si>
  <si>
    <t>Entering condensor liquid - temperature</t>
  </si>
  <si>
    <t>Evaporator pressure</t>
  </si>
  <si>
    <t>Condensor pressure</t>
  </si>
  <si>
    <t>Oil – low differential pressure</t>
  </si>
  <si>
    <t>Motor FLA current</t>
  </si>
  <si>
    <t>Discharge pressure</t>
  </si>
  <si>
    <t>Operating hours</t>
  </si>
  <si>
    <t>Unit safety fault code</t>
  </si>
  <si>
    <t>Unit cycling fault code</t>
  </si>
  <si>
    <t>Opreation code</t>
  </si>
  <si>
    <t>Evaporator – low pressure</t>
  </si>
  <si>
    <t>Evaporator – low-pressure – smart freeze</t>
  </si>
  <si>
    <t>Evaporator – transducer or leaving liquid probe</t>
  </si>
  <si>
    <t>Condenser – high pressure</t>
  </si>
  <si>
    <t>Condenser – pressure transducer out of range</t>
  </si>
  <si>
    <t>Discharge – low temperature</t>
  </si>
  <si>
    <t>Oil – high temperature</t>
  </si>
  <si>
    <t>Oil – clogged filter</t>
  </si>
  <si>
    <t>Motor controller – loss of current</t>
  </si>
  <si>
    <t>Oil – high pressure</t>
  </si>
  <si>
    <t>Oil – separator – low level</t>
  </si>
  <si>
    <t>Leaving chilled liquid - low temperature</t>
  </si>
  <si>
    <t>Sys Oil Temperature</t>
  </si>
  <si>
    <t>Sys Oil Pressure</t>
  </si>
  <si>
    <t>Sys Oil Filter Pressure</t>
  </si>
  <si>
    <t>Slide Valve Position</t>
  </si>
  <si>
    <t>Sys Discharge Temp</t>
  </si>
  <si>
    <t>System Evaporator Saturation Temperature</t>
  </si>
  <si>
    <t>System Evaporator Sub. Temperature</t>
  </si>
  <si>
    <t>System Condenser Saturation Temperature</t>
  </si>
  <si>
    <t>Evaporator Refrigerant Temperature</t>
  </si>
  <si>
    <t>Evaporator Small Temperature Difference</t>
  </si>
  <si>
    <t>Condenser Small Temperature Difference</t>
  </si>
  <si>
    <t>System Start Times</t>
  </si>
  <si>
    <t>Sytem Points depending on Various type &amp; makes of chillers</t>
  </si>
  <si>
    <t>H</t>
  </si>
  <si>
    <t>Base Builder BMS System</t>
  </si>
  <si>
    <t>Integration with Base Builder BMS System</t>
  </si>
  <si>
    <t>GRAND TOTAL</t>
  </si>
  <si>
    <r>
      <t xml:space="preserve">Important </t>
    </r>
    <r>
      <rPr>
        <b/>
        <sz val="10"/>
        <rFont val="Calibri"/>
        <family val="2"/>
      </rPr>
      <t>Notes:</t>
    </r>
  </si>
  <si>
    <t>These preambles apply to all the sections of schedule of quantities and tendered rates shall take into account all these provisions in other parts of the tendered documents:</t>
  </si>
  <si>
    <t>The Quantities in this schedule are provisional. The Contractor will be paid for the actual quantity of work executed at site at the rates quoted in the tender and finally accepted in writing by the client. The Owner reserves the right to increase or decrease any of the quantities or to totally omit any item or work and any claims by the Contractor in these accounts will not be entertained.</t>
  </si>
  <si>
    <t>All the items of work given in this schedule of quantities shall be executed strictly in accordance with National Building code of India, ECBC of India &amp; ASHRAE &amp; read in conjunction with the relevant drawings, specifications and the appropriate Indian Standards.</t>
  </si>
  <si>
    <t>In case of Green Buildings, all the systems &amp; equipment supplied shall meet requirement of IGBC / USGBC/ASHRAE as the case may be, even if not specifically mentioned in the Schedule of Quantities.</t>
  </si>
  <si>
    <t>The contractor shall visit the site and shall satisfy himself as to conditions under which the wrok is to be performed.  No extra claim as a consequence of ignorance or on grounds of insufficient description will be allowed at a later date.</t>
  </si>
  <si>
    <t>No Alteration whatsoever is to be made to the text or quantities of this schedule of quantities unless alteraion is authorised in writing by client. Any such alterations, notes or additions shall, unless authorised in writing be disregarded when tender documents are considered.</t>
  </si>
  <si>
    <t>In the event of error occuring to the amount column of the schedule, as a result of wrong extension, unit rate and quantity, the unit rate quoted by the Tenderer and as approved / accepted by the owner shall be regarded as firm and the extension shall be ammended on the basis of the rates.</t>
  </si>
  <si>
    <t>Any error in totalling in the amount column and in carrying forward totals shall be corrected.</t>
  </si>
  <si>
    <t>Any error in description or in quantity or omission of items from the contract schedule 'shall not vitiate this contract but shall be corrected and deemed to be a variation required by the owner.</t>
  </si>
  <si>
    <t xml:space="preserve">Approved make of materials are listed in "Approved Makes of Material" list and shall have to be adhered to. </t>
  </si>
  <si>
    <t>All approvals must be obtained from PMC / Owner / Architect before start of the work.</t>
  </si>
  <si>
    <t>All vendor drawings must be gotten approved from PMC / Owner / Architect / Consultant before fabrication work / site work is started.</t>
  </si>
  <si>
    <t>All testing and commissioning of equipments and systems shall be done as per relevant IS Standards. All testing records must be submitted properly to Owners / PMC / Architect.</t>
  </si>
  <si>
    <t>SUMMARY OF COST</t>
  </si>
  <si>
    <t>SL. NO</t>
  </si>
  <si>
    <t>DESCRIPTION</t>
  </si>
  <si>
    <t>AMOUNT (Rs.)</t>
  </si>
  <si>
    <t>SCHEDULE OF QUANTITIES for AIR-CONDITIONING CHILLER WORKS</t>
  </si>
  <si>
    <t>GALGOTIA UNIVERSIT, ADMIN BLOCK, GREATER NOIDA</t>
  </si>
  <si>
    <t>CHILLER PACKAGE INCL. PLANT OPTIMIZER</t>
  </si>
  <si>
    <t>```````</t>
  </si>
  <si>
    <t>2Nos. Chillers</t>
  </si>
  <si>
    <t>2Nos. Motorised Chilled water valves.</t>
  </si>
  <si>
    <t>Total Carried to Summary</t>
  </si>
  <si>
    <t xml:space="preserve">Note : </t>
  </si>
  <si>
    <t>GST SHALL BE EXTRA AS APPLICABLE</t>
  </si>
  <si>
    <t>Chilled Water Primary  Pumps (CHP)</t>
  </si>
  <si>
    <t>Chilled Water Secondary Variable Pumps</t>
  </si>
  <si>
    <t>D</t>
  </si>
  <si>
    <t>Tertiary Variable Pumps</t>
  </si>
  <si>
    <t>E</t>
  </si>
  <si>
    <t>Hot Water Variable Pumps</t>
  </si>
  <si>
    <t>HW Inlet Butterfly (isolation) valve Open/Close status</t>
  </si>
  <si>
    <t>HW Inlet Butterfly (isolation) valve Open/Close command</t>
  </si>
  <si>
    <t>HW Temperature Reset Set point</t>
  </si>
  <si>
    <t>Hot Water Generator</t>
  </si>
  <si>
    <t>F</t>
  </si>
  <si>
    <t xml:space="preserve">HW supply &amp; return water temp. at Hot water </t>
  </si>
  <si>
    <t>G</t>
  </si>
  <si>
    <t xml:space="preserve">Condenser flow rate                       3 GPM/ TR </t>
  </si>
  <si>
    <t>Chiller Fouling Factor                     0.0005FPS</t>
  </si>
  <si>
    <t>Condenser Fouling Factor              0.001FPS</t>
  </si>
  <si>
    <t>Referigerant                                       R134a</t>
  </si>
  <si>
    <t>Working Pressure*                         150 PSI*</t>
  </si>
  <si>
    <t>Pressure drop Condenser :  &lt; 8.0 Mtr.</t>
  </si>
  <si>
    <t>COP @ AHRI conditions                 6.3</t>
  </si>
  <si>
    <t>IKW/TR @ Tender conditions at full load    0.65</t>
  </si>
  <si>
    <t>Chiller Supplier / Vendor  / Contractor to obtain information from the building Architect /Owners/ PMC about the height / site constraints at the ramp entry &amp; throughout the path of chiller entry in bringing the chiller in the basement plant room. Accordingly, price to be quoted to consider chiller supply in one part, two parts or four parts and then re-assembling at site.</t>
  </si>
  <si>
    <t>Shifting of material to the point of installation  using mechanical means (means will be safe &amp; correct method) to the AC Plant Room designated Service Block  including by using cranes etc. Chiller vendor / supplier / contractor to find out constraints in bringing the chiller to the designated place before quoting for the job &amp; take into account all the costs required for safe shifting of the chillers in the AC plant Room.</t>
  </si>
  <si>
    <t>Supply and termination laying of required stranded, copper, tined, shielded control cabling between chillers, pumps &amp; valves and chiller plant manager in necessary GI conduiting complete with bends &amp; junction boxes etc.</t>
  </si>
  <si>
    <t>2Nos.Tertiary variable chilled water pumps.</t>
  </si>
  <si>
    <t>2Nos.Cooling Tower.</t>
  </si>
  <si>
    <t>4Nos. Flow Switches in Evaporator &amp; Condenser outlets of chillers.</t>
  </si>
  <si>
    <t>8Nos. Temperature Sensors at each Evaporator &amp; Condenser inlet &amp; outlet  of each Chiller .</t>
  </si>
  <si>
    <t>2Nos. Temperature Sensors at CHW header &amp; CDW header  .</t>
  </si>
  <si>
    <t>Water Cooled Screw Chillers</t>
  </si>
  <si>
    <t>Condenser Water  Pumps (CDW)</t>
  </si>
  <si>
    <t>Colling Tower</t>
  </si>
  <si>
    <t>Cooling Tower Auto/Manual status</t>
  </si>
  <si>
    <t>Cooling Tower On/Off command</t>
  </si>
  <si>
    <t>Water Level Sensor</t>
  </si>
  <si>
    <r>
      <t xml:space="preserve">Chilled water IN : </t>
    </r>
    <r>
      <rPr>
        <sz val="11"/>
        <color theme="1"/>
        <rFont val="Calibri"/>
        <family val="2"/>
        <scheme val="minor"/>
      </rPr>
      <t xml:space="preserve"> 54ºF (12.22ºC)</t>
    </r>
  </si>
  <si>
    <r>
      <t xml:space="preserve">Chilled water OUT : </t>
    </r>
    <r>
      <rPr>
        <sz val="11"/>
        <color theme="1"/>
        <rFont val="Calibri"/>
        <family val="2"/>
        <scheme val="minor"/>
      </rPr>
      <t>44ºF (6.66ºC)</t>
    </r>
  </si>
  <si>
    <t xml:space="preserve">Condenser water IN*                           90ºF (32.22ºC) </t>
  </si>
  <si>
    <t>Condenser water OUT                    100ºF (37.77ºC)</t>
  </si>
  <si>
    <t>I</t>
  </si>
  <si>
    <t>J</t>
  </si>
  <si>
    <t>Chiller Package - Water Cooled Centrifugal Compressor Chiller with VFD, AHRI Certified</t>
  </si>
  <si>
    <t xml:space="preserve">Note : Chiller shall be with marine boxes in condenser &amp; evaporator. </t>
  </si>
  <si>
    <t>1000TR actual capacity @ tender conditions. Water chilling machine as described above and at above mentioned operating conditions. (1W+1S)</t>
  </si>
  <si>
    <t>D.</t>
  </si>
  <si>
    <t>Please note CPM provided shall be scalabe for future expansion in Plan Room.</t>
  </si>
  <si>
    <t>Note-</t>
  </si>
  <si>
    <t>2Nos.Secondary variable chilled water pumps.</t>
  </si>
  <si>
    <t>2Nos.Primary fixed chilled water pumps.</t>
  </si>
  <si>
    <t>2Nos.Condenser water pumps.</t>
  </si>
  <si>
    <t>Non Powered Automatic Tube Cleaning System</t>
  </si>
  <si>
    <t>Supply, Installation, testing and commissioning of Non Powered Automatic Tube Cleaning System inline to the tender specifications. The ATC system shall operate with only a single motorized ball valve and no other Prime Movers or Electrical/Electronic Components, It shall not require the use of single phase or 3-phase motors to drive any pump, compressor or flow diverter to function. The automatic tube cleaning system operates using difference in water pressure in the cooling water system to circulate the cleaning ball. There should not mix thesupply and return water and shall not have any water loss during operation of ATC.
Head Loss should not be greater than 0.4 psi and the power Consumption should not be more that 0.22 kW. 
The ATC system and all Valves shall be made of stainless steel 304 which is resistant to scaling and able to withstand long term corrosion, should be supplied by the manufacturer.
Dedicated System to be installed in every Individual Chiller/Condenser headers based on below parameters :
Nos. Of Chillers (1W+1S) : 2 Nos.
Maximum Flow rate thru Individual Condenser Header : 3000GPM
Pipe Size of Individual Condenser return : 350 mm
Refer to the tender specifiactions for more details.</t>
  </si>
  <si>
    <t>i.</t>
  </si>
  <si>
    <t>a</t>
  </si>
  <si>
    <t>b</t>
  </si>
  <si>
    <t>c</t>
  </si>
  <si>
    <t>d</t>
  </si>
  <si>
    <t>e</t>
  </si>
  <si>
    <t>f</t>
  </si>
  <si>
    <t>g</t>
  </si>
  <si>
    <t>h</t>
  </si>
  <si>
    <t>i</t>
  </si>
  <si>
    <t>j</t>
  </si>
  <si>
    <r>
      <rPr>
        <b/>
        <sz val="10"/>
        <color theme="1"/>
        <rFont val="Calibri"/>
        <family val="2"/>
      </rPr>
      <t>AHRI Certified Water chilling machine</t>
    </r>
    <r>
      <rPr>
        <sz val="10"/>
        <color theme="1"/>
        <rFont val="Calibri"/>
        <family val="2"/>
      </rPr>
      <t xml:space="preserve"> with </t>
    </r>
    <r>
      <rPr>
        <b/>
        <sz val="10"/>
        <color theme="1"/>
        <rFont val="Calibri"/>
        <family val="2"/>
      </rPr>
      <t>Semi - hermetic / Open type  centrifugal compressor</t>
    </r>
    <r>
      <rPr>
        <sz val="10"/>
        <color theme="1"/>
        <rFont val="Calibri"/>
        <family val="2"/>
      </rPr>
      <t>, refrigerant / air cooled motor (SPDP), ASME U Stamped / GB Certified flooded insulated chiller, ASME U Stamped  / GB Certified water cooled shell &amp; tube condenser, integral refrigerant piping, automatic controls &amp; accessories etc. All mounted on steel frame as per specifications. Motor shall be of high efficiency suitable for 415 ± 10% volts, 50± 3% Hz, 3 phase AC supply. Refrigerant shall be environmentally friendly R134 A. Controls shall be suitable for hookup to BMS, compatible with BacNet / Modbus. Chiller should be capable of unloading from 100 to 20% capacity at constant condenser water temp. conditions without surging &amp; without any hot gas bypass. It should also be stable at constant condeser water temp. condition at Condenser entering water temp. of design condenser entering water temp. + 4°F. (Necessary BMS interface card to be included).
Note: Tubes shall be of copper. Tube thickness shall be 0.635 mm at root of fins &amp; 1.2 at plain ends. 
Necessary vibration isolation pads alongwith necessary foundation nut &amp; bolts to be provided along with the chiller.</t>
    </r>
  </si>
  <si>
    <t>Chiller shall come with complete first charge of refrigerant &amp; oil. (Either factory charged/site charged)</t>
  </si>
  <si>
    <t>Chiller shall have Micro-processor based controls with Graphical/alpha-numeric display in English for all operating parameters such as supply voltage, frequency, load current, chilled water inlet, chilled water outlet, condenser water inlet and outlet temperature &amp; operating pressures etc. Victaulic couplings/ flanged connections  at the Chiller / Condenser inlet and outlet shall be supplied along with the chiller package.</t>
  </si>
  <si>
    <r>
      <t xml:space="preserve">The electrical control panel shall be factory fabricated, unit mounted complete with suitable rated power disconnect switch / MCCB and a </t>
    </r>
    <r>
      <rPr>
        <b/>
        <u/>
        <sz val="10"/>
        <color theme="1"/>
        <rFont val="Calibri"/>
        <family val="2"/>
      </rPr>
      <t>VFD</t>
    </r>
    <r>
      <rPr>
        <b/>
        <sz val="10"/>
        <color theme="1"/>
        <rFont val="Calibri"/>
        <family val="2"/>
      </rPr>
      <t xml:space="preserve"> with Active Harmonic Filters </t>
    </r>
    <r>
      <rPr>
        <sz val="10"/>
        <color theme="1"/>
        <rFont val="Calibri"/>
        <family val="2"/>
      </rPr>
      <t>complete with all safeties, interlocks &amp; protections such as over load, short circuit and single phasing prevention. Main control panel should also display output frequency and voltage to the motor. 
Note :Central control panel must display VFD readouts as well and provide Bacnet out put for software integration also.    
Note:- Only 3 phase power supply without neutral shall be available at chiller panel/VFD panel. Neutral if required, for controls / indication lamps shall need to be created by use of suitable control transformer.</t>
    </r>
  </si>
  <si>
    <r>
      <t>Chiller shall meet Green Building Norms (Selection Criteria) as per latest relevant ASHRAE Standards. .</t>
    </r>
    <r>
      <rPr>
        <b/>
        <sz val="10"/>
        <color theme="1"/>
        <rFont val="Calibri"/>
        <family val="2"/>
      </rPr>
      <t>(TO MEET USGBC/IGBC/GRIHA/ ECBC STANDARDS)</t>
    </r>
  </si>
  <si>
    <t>IPLV @ AHRI conditions                  0.36</t>
  </si>
  <si>
    <t>NPLV @ Tender conditions          0.38</t>
  </si>
  <si>
    <t>Wiring Standard</t>
  </si>
  <si>
    <t>2C x 1.0Sqmm, 1.1 KV grade PVC Insulated, stranded copper conductor, Lead Free armoured FRLS with all accessories for field devices.</t>
  </si>
  <si>
    <t>3C x 1.5Sqmm, 1.1 KV grade PVC Insulated, stranded copper conductor, Lead Free armoured FRLS cable with all accessories for Powering DDC, Actuators etc.</t>
  </si>
  <si>
    <t>PVC insulated, Twisted Pair, tinned copper conductor CAT-6 cables for BMS / CPO Network. Armoured FRLS as per relevant IS standard.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</si>
</sst>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_(* \(#,##0.00\);_(* &quot;-&quot;??_);_(@_)"/>
    <numFmt numFmtId="165" formatCode="&quot;Rs.&quot;\ #,##0.00;\-&quot;£&quot;#,##0.00"/>
    <numFmt numFmtId="166" formatCode="0&quot;.&quot;"/>
    <numFmt numFmtId="167" formatCode="_ * #,##0_ ;_ * \-#,##0_ ;_ * &quot;-&quot;??_ ;_ @_ "/>
    <numFmt numFmtId="168" formatCode="_(* #,##0_);_(* \(#,##0\);_(* &quot;-&quot;??_);_(@_)"/>
  </numFmts>
  <fonts count="34" x14ac:knownFonts="1">
    <font>
      <sz val="11"/>
      <color theme="1"/>
      <name val="Calibri"/>
      <family val="2"/>
      <scheme val="minor"/>
    </font>
    <font>
      <b/>
      <i/>
      <sz val="14"/>
      <name val="Times New Roman"/>
      <family val="1"/>
    </font>
    <font>
      <b/>
      <sz val="10"/>
      <name val="Calibri"/>
      <family val="2"/>
    </font>
    <font>
      <b/>
      <sz val="10"/>
      <name val="Calibri"/>
      <family val="2"/>
      <scheme val="minor"/>
    </font>
    <font>
      <sz val="10"/>
      <name val="Calibri"/>
      <family val="2"/>
      <scheme val="minor"/>
    </font>
    <font>
      <sz val="10"/>
      <name val="Arial"/>
      <family val="2"/>
    </font>
    <font>
      <sz val="9"/>
      <name val="Corbel"/>
      <family val="2"/>
    </font>
    <font>
      <b/>
      <sz val="11"/>
      <color rgb="FF00B0F0"/>
      <name val="Corbel"/>
      <family val="2"/>
    </font>
    <font>
      <b/>
      <sz val="9"/>
      <name val="Corbel"/>
      <family val="2"/>
    </font>
    <font>
      <b/>
      <sz val="8"/>
      <name val="Corbel"/>
      <family val="2"/>
    </font>
    <font>
      <b/>
      <sz val="9"/>
      <color rgb="FFC00000"/>
      <name val="Corbel"/>
      <family val="2"/>
    </font>
    <font>
      <b/>
      <sz val="11"/>
      <name val="Calibri"/>
      <family val="2"/>
      <scheme val="minor"/>
    </font>
    <font>
      <b/>
      <sz val="14"/>
      <name val="Calibri"/>
      <family val="2"/>
      <scheme val="minor"/>
    </font>
    <font>
      <sz val="11"/>
      <color theme="1"/>
      <name val="Calibri"/>
      <family val="2"/>
      <scheme val="minor"/>
    </font>
    <font>
      <b/>
      <sz val="11"/>
      <color theme="1"/>
      <name val="Calibri"/>
      <family val="2"/>
      <scheme val="minor"/>
    </font>
    <font>
      <b/>
      <i/>
      <sz val="11"/>
      <name val="Calibri"/>
      <family val="2"/>
      <scheme val="minor"/>
    </font>
    <font>
      <sz val="11"/>
      <name val="Calibri"/>
      <family val="2"/>
      <scheme val="minor"/>
    </font>
    <font>
      <b/>
      <i/>
      <sz val="11"/>
      <color rgb="FF9900CC"/>
      <name val="Calibri"/>
      <family val="2"/>
      <scheme val="minor"/>
    </font>
    <font>
      <b/>
      <sz val="11"/>
      <color rgb="FF9900CC"/>
      <name val="Calibri"/>
      <family val="2"/>
      <scheme val="minor"/>
    </font>
    <font>
      <b/>
      <u/>
      <sz val="12"/>
      <color theme="1"/>
      <name val="Calibri"/>
      <family val="2"/>
      <scheme val="minor"/>
    </font>
    <font>
      <b/>
      <i/>
      <sz val="12"/>
      <color theme="1"/>
      <name val="Calibri"/>
      <family val="2"/>
      <scheme val="minor"/>
    </font>
    <font>
      <b/>
      <sz val="16"/>
      <name val="Calibri"/>
      <family val="2"/>
      <scheme val="minor"/>
    </font>
    <font>
      <b/>
      <sz val="12"/>
      <name val="Calibri"/>
      <family val="2"/>
      <scheme val="minor"/>
    </font>
    <font>
      <b/>
      <sz val="12"/>
      <name val="Calibri"/>
      <family val="2"/>
    </font>
    <font>
      <sz val="10"/>
      <name val="Calibri"/>
      <family val="2"/>
    </font>
    <font>
      <b/>
      <sz val="10"/>
      <color theme="1"/>
      <name val="Calibri"/>
      <family val="2"/>
    </font>
    <font>
      <sz val="10"/>
      <color theme="1"/>
      <name val="Calibri"/>
      <family val="2"/>
    </font>
    <font>
      <b/>
      <u/>
      <sz val="10"/>
      <color theme="1"/>
      <name val="Calibri"/>
      <family val="2"/>
    </font>
    <font>
      <sz val="9"/>
      <color theme="1"/>
      <name val="Corbel"/>
      <family val="2"/>
    </font>
    <font>
      <b/>
      <sz val="9"/>
      <color theme="1"/>
      <name val="Corbel"/>
      <family val="2"/>
    </font>
    <font>
      <b/>
      <i/>
      <sz val="9"/>
      <color theme="1"/>
      <name val="Corbel"/>
      <family val="2"/>
    </font>
    <font>
      <i/>
      <sz val="9"/>
      <color theme="1"/>
      <name val="Corbel"/>
      <family val="2"/>
    </font>
    <font>
      <b/>
      <sz val="11"/>
      <color rgb="FF00B0F0"/>
      <name val="Calibri"/>
      <family val="2"/>
      <scheme val="minor"/>
    </font>
    <font>
      <sz val="11"/>
      <color rgb="FF00B0F0"/>
      <name val="Calibri"/>
      <family val="2"/>
      <scheme val="minor"/>
    </font>
  </fonts>
  <fills count="1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rgb="FF92D050"/>
        <bgColor indexed="64"/>
      </patternFill>
    </fill>
    <fill>
      <patternFill patternType="solid">
        <fgColor rgb="FF00B0F0"/>
        <bgColor indexed="64"/>
      </patternFill>
    </fill>
    <fill>
      <patternFill patternType="solid">
        <fgColor theme="2" tint="-0.249977111117893"/>
        <bgColor indexed="64"/>
      </patternFill>
    </fill>
    <fill>
      <patternFill patternType="solid">
        <fgColor indexed="22"/>
        <bgColor indexed="64"/>
      </patternFill>
    </fill>
    <fill>
      <patternFill patternType="solid">
        <fgColor theme="6"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164" fontId="5" fillId="0" borderId="0" applyFont="0" applyFill="0" applyBorder="0" applyAlignment="0" applyProtection="0"/>
    <xf numFmtId="0" fontId="1"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3" fillId="0" borderId="0" applyFont="0" applyFill="0" applyBorder="0" applyAlignment="0" applyProtection="0"/>
  </cellStyleXfs>
  <cellXfs count="182">
    <xf numFmtId="0" fontId="0" fillId="0" borderId="0" xfId="0"/>
    <xf numFmtId="0" fontId="3" fillId="0" borderId="2" xfId="0" applyFont="1" applyBorder="1" applyAlignment="1">
      <alignment horizontal="justify" vertical="top" wrapText="1"/>
    </xf>
    <xf numFmtId="0" fontId="6" fillId="0" borderId="0" xfId="8" applyFont="1"/>
    <xf numFmtId="0" fontId="6" fillId="0" borderId="0" xfId="8" applyFont="1" applyAlignment="1">
      <alignment horizontal="center"/>
    </xf>
    <xf numFmtId="166" fontId="3" fillId="2" borderId="0" xfId="0" applyNumberFormat="1" applyFont="1" applyFill="1" applyAlignment="1">
      <alignment horizontal="center" vertical="top"/>
    </xf>
    <xf numFmtId="0" fontId="4" fillId="2" borderId="0" xfId="0" applyFont="1" applyFill="1" applyAlignment="1">
      <alignment horizontal="left" vertical="top" wrapText="1"/>
    </xf>
    <xf numFmtId="0" fontId="4" fillId="2" borderId="0" xfId="0" applyFont="1" applyFill="1" applyAlignment="1">
      <alignment horizontal="center" vertical="top"/>
    </xf>
    <xf numFmtId="0" fontId="4" fillId="2" borderId="0" xfId="0" applyFont="1" applyFill="1" applyAlignment="1">
      <alignment vertical="top"/>
    </xf>
    <xf numFmtId="166" fontId="3" fillId="2" borderId="0" xfId="0" applyNumberFormat="1" applyFont="1" applyFill="1" applyAlignment="1">
      <alignment horizontal="center" vertical="top" wrapText="1"/>
    </xf>
    <xf numFmtId="0" fontId="4" fillId="2" borderId="0" xfId="0" applyFont="1" applyFill="1" applyAlignment="1">
      <alignment horizontal="justify" vertical="top" wrapText="1"/>
    </xf>
    <xf numFmtId="166" fontId="4" fillId="2" borderId="0" xfId="0" applyNumberFormat="1" applyFont="1" applyFill="1" applyAlignment="1">
      <alignment horizontal="center" vertical="top"/>
    </xf>
    <xf numFmtId="0" fontId="4" fillId="0" borderId="0" xfId="0" applyFont="1"/>
    <xf numFmtId="0" fontId="4" fillId="2" borderId="0" xfId="0" applyFont="1" applyFill="1"/>
    <xf numFmtId="0" fontId="3" fillId="10" borderId="2" xfId="0" applyFont="1" applyFill="1" applyBorder="1" applyAlignment="1">
      <alignment horizontal="center" vertical="top"/>
    </xf>
    <xf numFmtId="0" fontId="3" fillId="10" borderId="2" xfId="0" applyFont="1" applyFill="1" applyBorder="1" applyAlignment="1">
      <alignment horizontal="center" vertical="top" wrapText="1"/>
    </xf>
    <xf numFmtId="164" fontId="3" fillId="10" borderId="2" xfId="6" applyFont="1" applyFill="1" applyBorder="1" applyAlignment="1">
      <alignment horizontal="center"/>
    </xf>
    <xf numFmtId="0" fontId="3" fillId="0" borderId="2" xfId="0" applyFont="1" applyBorder="1" applyAlignment="1">
      <alignment horizontal="center" vertical="top"/>
    </xf>
    <xf numFmtId="164" fontId="3" fillId="0" borderId="2" xfId="6" applyFont="1" applyFill="1" applyBorder="1" applyAlignment="1">
      <alignment horizontal="center"/>
    </xf>
    <xf numFmtId="164" fontId="4" fillId="0" borderId="2" xfId="6" applyFont="1" applyFill="1" applyBorder="1" applyAlignment="1">
      <alignment horizontal="center"/>
    </xf>
    <xf numFmtId="0" fontId="3" fillId="0" borderId="3" xfId="0" applyFont="1" applyBorder="1" applyAlignment="1">
      <alignment horizontal="left" vertical="top" wrapText="1"/>
    </xf>
    <xf numFmtId="0" fontId="4" fillId="0" borderId="0" xfId="0" applyFont="1" applyAlignment="1">
      <alignment vertical="top" wrapText="1"/>
    </xf>
    <xf numFmtId="0" fontId="4" fillId="3" borderId="2" xfId="0" applyFont="1" applyFill="1" applyBorder="1" applyAlignment="1">
      <alignment horizontal="center" vertical="top"/>
    </xf>
    <xf numFmtId="0" fontId="3" fillId="3" borderId="3" xfId="0" applyFont="1" applyFill="1" applyBorder="1" applyAlignment="1">
      <alignment horizontal="justify" vertical="top" wrapText="1"/>
    </xf>
    <xf numFmtId="0" fontId="4" fillId="3" borderId="2" xfId="0" applyFont="1" applyFill="1" applyBorder="1"/>
    <xf numFmtId="0" fontId="13" fillId="0" borderId="0" xfId="0" applyFont="1"/>
    <xf numFmtId="0" fontId="11" fillId="0" borderId="1" xfId="1" applyFont="1" applyBorder="1" applyAlignment="1">
      <alignment horizontal="center" vertical="top" wrapText="1"/>
    </xf>
    <xf numFmtId="0" fontId="11" fillId="0" borderId="1" xfId="1" applyFont="1" applyBorder="1" applyAlignment="1">
      <alignment horizontal="justify" vertical="top" wrapText="1"/>
    </xf>
    <xf numFmtId="0" fontId="11" fillId="0" borderId="1" xfId="1" applyFont="1" applyBorder="1" applyAlignment="1">
      <alignment horizontal="center" wrapText="1"/>
    </xf>
    <xf numFmtId="0" fontId="11" fillId="0" borderId="2" xfId="1" applyFont="1" applyBorder="1" applyAlignment="1">
      <alignment horizontal="center" vertical="top" wrapText="1"/>
    </xf>
    <xf numFmtId="0" fontId="11" fillId="0" borderId="2" xfId="1" applyFont="1" applyBorder="1" applyAlignment="1">
      <alignment horizontal="center" wrapText="1"/>
    </xf>
    <xf numFmtId="0" fontId="14" fillId="0" borderId="2" xfId="1" applyFont="1" applyBorder="1" applyAlignment="1">
      <alignment horizontal="justify" vertical="top" wrapText="1"/>
    </xf>
    <xf numFmtId="0" fontId="16" fillId="0" borderId="2" xfId="1" applyFont="1" applyBorder="1" applyAlignment="1">
      <alignment horizontal="center" wrapText="1"/>
    </xf>
    <xf numFmtId="0" fontId="16" fillId="0" borderId="2" xfId="1" applyFont="1" applyBorder="1" applyAlignment="1">
      <alignment horizontal="center" vertical="top" wrapText="1"/>
    </xf>
    <xf numFmtId="0" fontId="13" fillId="0" borderId="2" xfId="0" applyFont="1" applyBorder="1" applyAlignment="1">
      <alignment horizontal="justify" vertical="top" wrapText="1"/>
    </xf>
    <xf numFmtId="0" fontId="16" fillId="0" borderId="2" xfId="0" applyFont="1" applyBorder="1" applyAlignment="1">
      <alignment horizontal="center" wrapText="1"/>
    </xf>
    <xf numFmtId="0" fontId="16" fillId="0" borderId="2" xfId="1" applyFont="1" applyBorder="1" applyAlignment="1">
      <alignment horizontal="justify" vertical="top" wrapText="1"/>
    </xf>
    <xf numFmtId="0" fontId="16" fillId="0" borderId="2" xfId="0" applyFont="1" applyBorder="1" applyAlignment="1">
      <alignment horizontal="center" vertical="top" wrapText="1"/>
    </xf>
    <xf numFmtId="0" fontId="16" fillId="0" borderId="2" xfId="0" applyFont="1" applyBorder="1" applyAlignment="1">
      <alignment horizontal="justify" vertical="top" wrapText="1"/>
    </xf>
    <xf numFmtId="0" fontId="11" fillId="0" borderId="2" xfId="0" applyFont="1" applyBorder="1" applyAlignment="1">
      <alignment horizontal="center" vertical="top" wrapText="1"/>
    </xf>
    <xf numFmtId="0" fontId="16" fillId="0" borderId="2" xfId="2" applyFont="1" applyBorder="1" applyAlignment="1">
      <alignment horizontal="center" vertical="top" wrapText="1"/>
    </xf>
    <xf numFmtId="0" fontId="16" fillId="0" borderId="2" xfId="0" quotePrefix="1" applyFont="1" applyBorder="1" applyAlignment="1">
      <alignment horizontal="justify" vertical="top" wrapText="1"/>
    </xf>
    <xf numFmtId="0" fontId="11" fillId="0" borderId="2" xfId="2" applyFont="1" applyBorder="1" applyAlignment="1">
      <alignment horizontal="center" vertical="top" wrapText="1"/>
    </xf>
    <xf numFmtId="0" fontId="11" fillId="0" borderId="2" xfId="0" quotePrefix="1" applyFont="1" applyBorder="1" applyAlignment="1">
      <alignment horizontal="center" wrapText="1"/>
    </xf>
    <xf numFmtId="0" fontId="16" fillId="0" borderId="2" xfId="1" applyFont="1" applyBorder="1" applyAlignment="1">
      <alignment horizontal="center"/>
    </xf>
    <xf numFmtId="0" fontId="16" fillId="0" borderId="2" xfId="2" applyFont="1" applyBorder="1" applyAlignment="1">
      <alignment horizontal="justify" vertical="top" wrapText="1"/>
    </xf>
    <xf numFmtId="0" fontId="16" fillId="0" borderId="2" xfId="2" applyFont="1" applyBorder="1" applyAlignment="1">
      <alignment horizontal="center" wrapText="1"/>
    </xf>
    <xf numFmtId="0" fontId="11" fillId="0" borderId="2" xfId="2" applyFont="1" applyBorder="1" applyAlignment="1">
      <alignment horizontal="justify" vertical="top" wrapText="1"/>
    </xf>
    <xf numFmtId="0" fontId="11" fillId="0" borderId="2" xfId="0" applyFont="1" applyBorder="1"/>
    <xf numFmtId="0" fontId="16" fillId="0" borderId="2" xfId="0" applyFont="1" applyBorder="1" applyAlignment="1">
      <alignment horizontal="center" vertical="top"/>
    </xf>
    <xf numFmtId="0" fontId="16" fillId="0" borderId="2" xfId="0" applyFont="1" applyBorder="1" applyAlignment="1">
      <alignment horizontal="justify" vertical="top"/>
    </xf>
    <xf numFmtId="0" fontId="11" fillId="0" borderId="2" xfId="0" applyFont="1" applyBorder="1" applyAlignment="1">
      <alignment horizontal="justify" vertical="top"/>
    </xf>
    <xf numFmtId="0" fontId="11" fillId="0" borderId="2" xfId="1" applyFont="1" applyBorder="1" applyAlignment="1">
      <alignment vertical="top" wrapText="1"/>
    </xf>
    <xf numFmtId="0" fontId="16" fillId="4" borderId="2" xfId="0" applyFont="1" applyFill="1" applyBorder="1"/>
    <xf numFmtId="0" fontId="16" fillId="4" borderId="2" xfId="0" applyFont="1" applyFill="1" applyBorder="1" applyAlignment="1">
      <alignment horizontal="center"/>
    </xf>
    <xf numFmtId="0" fontId="11" fillId="3" borderId="2" xfId="0" applyFont="1" applyFill="1" applyBorder="1"/>
    <xf numFmtId="0" fontId="11" fillId="11" borderId="2" xfId="1" applyFont="1" applyFill="1" applyBorder="1" applyAlignment="1">
      <alignment horizontal="center" vertical="center" wrapText="1"/>
    </xf>
    <xf numFmtId="0" fontId="11" fillId="11" borderId="2" xfId="1" applyFont="1" applyFill="1" applyBorder="1" applyAlignment="1">
      <alignment horizontal="justify" vertical="center" wrapText="1"/>
    </xf>
    <xf numFmtId="0" fontId="13" fillId="11" borderId="0" xfId="0" applyFont="1" applyFill="1" applyAlignment="1">
      <alignment vertical="center"/>
    </xf>
    <xf numFmtId="0" fontId="16" fillId="11" borderId="2" xfId="1" applyFont="1" applyFill="1" applyBorder="1" applyAlignment="1">
      <alignment horizontal="center" wrapText="1"/>
    </xf>
    <xf numFmtId="165" fontId="16" fillId="0" borderId="2" xfId="2" applyNumberFormat="1" applyFont="1" applyBorder="1" applyAlignment="1">
      <alignment horizontal="center" wrapText="1"/>
    </xf>
    <xf numFmtId="165" fontId="11" fillId="0" borderId="2" xfId="2" applyNumberFormat="1" applyFont="1" applyBorder="1" applyAlignment="1">
      <alignment horizontal="center" wrapText="1"/>
    </xf>
    <xf numFmtId="0" fontId="16" fillId="0" borderId="2" xfId="0" applyFont="1" applyBorder="1" applyAlignment="1">
      <alignment horizontal="center"/>
    </xf>
    <xf numFmtId="0" fontId="11" fillId="0" borderId="2" xfId="1" applyFont="1" applyBorder="1" applyAlignment="1">
      <alignment horizontal="center" vertical="center" wrapText="1"/>
    </xf>
    <xf numFmtId="0" fontId="13" fillId="0" borderId="0" xfId="0" applyFont="1" applyAlignment="1">
      <alignment vertical="center"/>
    </xf>
    <xf numFmtId="0" fontId="11" fillId="0" borderId="2" xfId="0" applyFont="1" applyBorder="1" applyAlignment="1">
      <alignment horizontal="center"/>
    </xf>
    <xf numFmtId="0" fontId="15" fillId="0" borderId="2" xfId="1" applyFont="1" applyBorder="1" applyAlignment="1">
      <alignment horizontal="center" wrapText="1"/>
    </xf>
    <xf numFmtId="0" fontId="17" fillId="0" borderId="2" xfId="1" applyFont="1" applyBorder="1" applyAlignment="1">
      <alignment horizontal="center" wrapText="1"/>
    </xf>
    <xf numFmtId="0" fontId="11" fillId="3" borderId="2" xfId="0" applyFont="1" applyFill="1" applyBorder="1" applyAlignment="1">
      <alignment horizontal="center"/>
    </xf>
    <xf numFmtId="0" fontId="13" fillId="0" borderId="0" xfId="0" applyFont="1" applyAlignment="1">
      <alignment horizontal="center"/>
    </xf>
    <xf numFmtId="0" fontId="8" fillId="6" borderId="2" xfId="8" applyFont="1" applyFill="1" applyBorder="1" applyAlignment="1">
      <alignment horizontal="center" vertical="center"/>
    </xf>
    <xf numFmtId="0" fontId="9" fillId="6" borderId="2" xfId="8" applyFont="1" applyFill="1" applyBorder="1" applyAlignment="1">
      <alignment horizontal="left" vertical="center"/>
    </xf>
    <xf numFmtId="0" fontId="10" fillId="0" borderId="2" xfId="8" applyFont="1" applyBorder="1" applyAlignment="1">
      <alignment horizontal="right" vertical="top" wrapText="1"/>
    </xf>
    <xf numFmtId="0" fontId="8" fillId="7" borderId="2" xfId="8" applyFont="1" applyFill="1" applyBorder="1" applyAlignment="1">
      <alignment horizontal="center" vertical="center" wrapText="1"/>
    </xf>
    <xf numFmtId="0" fontId="8" fillId="5" borderId="2" xfId="8" applyFont="1" applyFill="1" applyBorder="1" applyAlignment="1">
      <alignment horizontal="center" vertical="center" wrapText="1"/>
    </xf>
    <xf numFmtId="0" fontId="8" fillId="5" borderId="2" xfId="8" applyFont="1" applyFill="1" applyBorder="1" applyAlignment="1">
      <alignment vertical="center" wrapText="1"/>
    </xf>
    <xf numFmtId="0" fontId="8" fillId="3" borderId="2" xfId="8" applyFont="1" applyFill="1" applyBorder="1" applyAlignment="1">
      <alignment horizontal="center" vertical="center" wrapText="1"/>
    </xf>
    <xf numFmtId="0" fontId="6" fillId="6" borderId="2" xfId="8" applyFont="1" applyFill="1" applyBorder="1" applyAlignment="1">
      <alignment horizontal="center" vertical="center" wrapText="1"/>
    </xf>
    <xf numFmtId="0" fontId="6" fillId="6" borderId="2" xfId="8" applyFont="1" applyFill="1" applyBorder="1" applyAlignment="1">
      <alignment vertical="center"/>
    </xf>
    <xf numFmtId="0" fontId="6" fillId="6" borderId="2" xfId="8" applyFont="1" applyFill="1" applyBorder="1" applyAlignment="1">
      <alignment vertical="center" wrapText="1"/>
    </xf>
    <xf numFmtId="0" fontId="6" fillId="0" borderId="2" xfId="8" applyFont="1" applyBorder="1" applyAlignment="1">
      <alignment horizontal="center"/>
    </xf>
    <xf numFmtId="0" fontId="6" fillId="0" borderId="2" xfId="8" applyFont="1" applyBorder="1" applyAlignment="1">
      <alignment vertical="center"/>
    </xf>
    <xf numFmtId="0" fontId="6" fillId="6" borderId="2" xfId="8" applyFont="1" applyFill="1" applyBorder="1" applyAlignment="1">
      <alignment horizontal="center" vertical="center"/>
    </xf>
    <xf numFmtId="0" fontId="6" fillId="0" borderId="2" xfId="8" applyFont="1" applyBorder="1" applyAlignment="1">
      <alignment horizontal="justify" vertical="center"/>
    </xf>
    <xf numFmtId="0" fontId="6" fillId="0" borderId="2" xfId="8" applyFont="1" applyBorder="1" applyAlignment="1">
      <alignment horizontal="justify" vertical="top"/>
    </xf>
    <xf numFmtId="0" fontId="8" fillId="8" borderId="2" xfId="8" applyFont="1" applyFill="1" applyBorder="1" applyAlignment="1">
      <alignment horizontal="center" vertical="center" wrapText="1"/>
    </xf>
    <xf numFmtId="0" fontId="8" fillId="8" borderId="2" xfId="8" applyFont="1" applyFill="1" applyBorder="1" applyAlignment="1">
      <alignment vertical="center" wrapText="1"/>
    </xf>
    <xf numFmtId="0" fontId="8" fillId="6" borderId="2" xfId="8" applyFont="1" applyFill="1" applyBorder="1" applyAlignment="1">
      <alignment horizontal="center" vertical="center" wrapText="1"/>
    </xf>
    <xf numFmtId="0" fontId="8" fillId="3" borderId="2" xfId="8" applyFont="1" applyFill="1" applyBorder="1" applyAlignment="1">
      <alignment horizontal="center" vertical="top" wrapText="1"/>
    </xf>
    <xf numFmtId="0" fontId="6" fillId="4" borderId="2" xfId="8" applyFont="1" applyFill="1" applyBorder="1" applyAlignment="1">
      <alignment horizontal="center" vertical="top" wrapText="1"/>
    </xf>
    <xf numFmtId="0" fontId="8" fillId="8" borderId="2" xfId="8" applyFont="1" applyFill="1" applyBorder="1" applyAlignment="1">
      <alignment horizontal="center" vertical="center"/>
    </xf>
    <xf numFmtId="0" fontId="8" fillId="0" borderId="2" xfId="8" applyFont="1" applyBorder="1" applyAlignment="1">
      <alignment horizontal="center" vertical="center" wrapText="1"/>
    </xf>
    <xf numFmtId="0" fontId="8" fillId="0" borderId="2" xfId="8" applyFont="1" applyBorder="1" applyAlignment="1">
      <alignment vertical="center" wrapText="1"/>
    </xf>
    <xf numFmtId="0" fontId="8" fillId="0" borderId="2" xfId="8" applyFont="1" applyBorder="1" applyAlignment="1">
      <alignment horizontal="center" vertical="center"/>
    </xf>
    <xf numFmtId="0" fontId="6" fillId="9" borderId="2" xfId="8" applyFont="1" applyFill="1" applyBorder="1"/>
    <xf numFmtId="0" fontId="8" fillId="9" borderId="2" xfId="8" applyFont="1" applyFill="1" applyBorder="1"/>
    <xf numFmtId="0" fontId="6" fillId="9" borderId="2" xfId="8" applyFont="1" applyFill="1" applyBorder="1" applyAlignment="1">
      <alignment horizontal="center"/>
    </xf>
    <xf numFmtId="0" fontId="8" fillId="9" borderId="2" xfId="8" applyFont="1" applyFill="1" applyBorder="1" applyAlignment="1">
      <alignment horizontal="center"/>
    </xf>
    <xf numFmtId="0" fontId="6" fillId="0" borderId="2" xfId="8" applyFont="1" applyBorder="1" applyAlignment="1">
      <alignment wrapText="1"/>
    </xf>
    <xf numFmtId="0" fontId="6" fillId="0" borderId="0" xfId="8" applyFont="1" applyAlignment="1">
      <alignment wrapText="1"/>
    </xf>
    <xf numFmtId="0" fontId="22" fillId="0" borderId="0" xfId="0" applyFont="1"/>
    <xf numFmtId="0" fontId="23" fillId="0" borderId="0" xfId="0" applyFont="1"/>
    <xf numFmtId="167" fontId="16" fillId="4" borderId="2" xfId="20" applyNumberFormat="1" applyFont="1" applyFill="1" applyBorder="1" applyAlignment="1">
      <alignment horizontal="center"/>
    </xf>
    <xf numFmtId="167" fontId="16" fillId="0" borderId="2" xfId="20" applyNumberFormat="1" applyFont="1" applyBorder="1" applyAlignment="1">
      <alignment horizontal="center" wrapText="1"/>
    </xf>
    <xf numFmtId="167" fontId="11" fillId="0" borderId="2" xfId="20" applyNumberFormat="1" applyFont="1" applyBorder="1" applyAlignment="1">
      <alignment horizontal="center" wrapText="1"/>
    </xf>
    <xf numFmtId="167" fontId="16" fillId="11" borderId="2" xfId="20" applyNumberFormat="1" applyFont="1" applyFill="1" applyBorder="1" applyAlignment="1">
      <alignment horizontal="center" wrapText="1"/>
    </xf>
    <xf numFmtId="167" fontId="15" fillId="0" borderId="2" xfId="20" applyNumberFormat="1" applyFont="1" applyBorder="1" applyAlignment="1">
      <alignment horizontal="center" wrapText="1"/>
    </xf>
    <xf numFmtId="167" fontId="17" fillId="0" borderId="2" xfId="20" applyNumberFormat="1" applyFont="1" applyBorder="1" applyAlignment="1">
      <alignment horizontal="center" wrapText="1"/>
    </xf>
    <xf numFmtId="167" fontId="18" fillId="0" borderId="2" xfId="20" applyNumberFormat="1" applyFont="1" applyBorder="1" applyAlignment="1">
      <alignment horizontal="center" wrapText="1"/>
    </xf>
    <xf numFmtId="167" fontId="11" fillId="3" borderId="2" xfId="20" applyNumberFormat="1" applyFont="1" applyFill="1" applyBorder="1" applyAlignment="1">
      <alignment horizontal="center"/>
    </xf>
    <xf numFmtId="167" fontId="11" fillId="0" borderId="2" xfId="20" applyNumberFormat="1" applyFont="1" applyBorder="1" applyAlignment="1">
      <alignment horizontal="center"/>
    </xf>
    <xf numFmtId="0" fontId="0" fillId="0" borderId="2" xfId="0" applyBorder="1" applyAlignment="1">
      <alignment horizontal="justify" vertical="top" wrapText="1"/>
    </xf>
    <xf numFmtId="0" fontId="6" fillId="0" borderId="0" xfId="0" applyFont="1"/>
    <xf numFmtId="0" fontId="8"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8" fillId="3"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vertical="center" wrapText="1"/>
    </xf>
    <xf numFmtId="0" fontId="6" fillId="0" borderId="2" xfId="0" applyFont="1" applyBorder="1" applyAlignment="1">
      <alignment horizontal="center"/>
    </xf>
    <xf numFmtId="0" fontId="6" fillId="0" borderId="2" xfId="0" applyFont="1" applyBorder="1" applyAlignment="1">
      <alignment vertical="center"/>
    </xf>
    <xf numFmtId="0" fontId="6" fillId="6" borderId="2" xfId="0" applyFont="1" applyFill="1" applyBorder="1" applyAlignment="1">
      <alignment vertical="center"/>
    </xf>
    <xf numFmtId="0" fontId="6" fillId="6" borderId="2"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2" xfId="0" applyFont="1" applyFill="1" applyBorder="1" applyAlignment="1">
      <alignment vertical="center" wrapText="1"/>
    </xf>
    <xf numFmtId="0" fontId="25" fillId="2" borderId="2" xfId="1" applyFont="1" applyFill="1" applyBorder="1" applyAlignment="1">
      <alignment horizontal="justify" vertical="top" wrapText="1"/>
    </xf>
    <xf numFmtId="0" fontId="2" fillId="0" borderId="2" xfId="1" applyFont="1" applyBorder="1" applyAlignment="1">
      <alignment horizontal="justify" vertical="top" wrapText="1"/>
    </xf>
    <xf numFmtId="0" fontId="26" fillId="2" borderId="2" xfId="0" applyFont="1" applyFill="1" applyBorder="1" applyAlignment="1">
      <alignment horizontal="justify" vertical="top" wrapText="1"/>
    </xf>
    <xf numFmtId="0" fontId="24" fillId="0" borderId="8" xfId="0" applyFont="1" applyBorder="1" applyAlignment="1">
      <alignment horizontal="center" vertical="top" wrapText="1"/>
    </xf>
    <xf numFmtId="0" fontId="24" fillId="0" borderId="2" xfId="0" applyFont="1" applyBorder="1" applyAlignment="1">
      <alignment horizontal="center" wrapText="1"/>
    </xf>
    <xf numFmtId="0" fontId="24" fillId="0" borderId="2" xfId="0" applyFont="1" applyBorder="1" applyAlignment="1">
      <alignment horizontal="center" vertical="top" wrapText="1"/>
    </xf>
    <xf numFmtId="0" fontId="24" fillId="0" borderId="0" xfId="0" applyFont="1"/>
    <xf numFmtId="0" fontId="26" fillId="0" borderId="2" xfId="0" applyFont="1" applyBorder="1" applyAlignment="1">
      <alignment horizontal="justify" vertical="top" wrapText="1"/>
    </xf>
    <xf numFmtId="0" fontId="25" fillId="0" borderId="2" xfId="0" applyFont="1" applyBorder="1" applyAlignment="1">
      <alignment horizontal="center" vertical="top" wrapText="1"/>
    </xf>
    <xf numFmtId="0" fontId="25" fillId="4" borderId="2" xfId="0" quotePrefix="1" applyFont="1" applyFill="1" applyBorder="1" applyAlignment="1">
      <alignment horizontal="center" wrapText="1"/>
    </xf>
    <xf numFmtId="0" fontId="26" fillId="0" borderId="0" xfId="0" applyFont="1"/>
    <xf numFmtId="0" fontId="24" fillId="0" borderId="2" xfId="2" applyFont="1" applyBorder="1" applyAlignment="1">
      <alignment horizontal="justify" vertical="top" wrapText="1"/>
    </xf>
    <xf numFmtId="0" fontId="26" fillId="0" borderId="2" xfId="2" applyFont="1" applyBorder="1" applyAlignment="1">
      <alignment horizontal="justify" vertical="top"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164" fontId="4" fillId="0" borderId="0" xfId="0" applyNumberFormat="1" applyFont="1"/>
    <xf numFmtId="0" fontId="8" fillId="6" borderId="2" xfId="8" applyFont="1" applyFill="1" applyBorder="1" applyAlignment="1">
      <alignment vertical="center" wrapText="1"/>
    </xf>
    <xf numFmtId="0" fontId="14" fillId="0" borderId="2" xfId="1" applyFont="1" applyBorder="1" applyAlignment="1">
      <alignment horizontal="center" vertical="center" wrapText="1"/>
    </xf>
    <xf numFmtId="0" fontId="24" fillId="0" borderId="2" xfId="2" applyFont="1" applyBorder="1" applyAlignment="1">
      <alignment horizontal="center" wrapText="1"/>
    </xf>
    <xf numFmtId="0" fontId="2" fillId="0" borderId="2" xfId="2" applyFont="1" applyBorder="1" applyAlignment="1">
      <alignment horizontal="center" wrapText="1"/>
    </xf>
    <xf numFmtId="0" fontId="25" fillId="0" borderId="2" xfId="0" quotePrefix="1" applyFont="1" applyBorder="1" applyAlignment="1">
      <alignment horizontal="center" wrapText="1"/>
    </xf>
    <xf numFmtId="0" fontId="26" fillId="0" borderId="2" xfId="0" quotePrefix="1" applyFont="1" applyBorder="1" applyAlignment="1">
      <alignment horizontal="center" wrapText="1"/>
    </xf>
    <xf numFmtId="0" fontId="11" fillId="0" borderId="2" xfId="1" applyFont="1" applyBorder="1" applyAlignment="1">
      <alignment horizontal="justify" vertical="top" wrapText="1"/>
    </xf>
    <xf numFmtId="0" fontId="13" fillId="0" borderId="2" xfId="1" quotePrefix="1" applyFont="1" applyBorder="1" applyAlignment="1">
      <alignment horizontal="justify" vertical="top" wrapText="1"/>
    </xf>
    <xf numFmtId="0" fontId="0" fillId="0" borderId="2" xfId="1" quotePrefix="1" applyFont="1" applyBorder="1" applyAlignment="1">
      <alignment horizontal="justify" vertical="top" wrapText="1"/>
    </xf>
    <xf numFmtId="0" fontId="0" fillId="0" borderId="2" xfId="1" applyFont="1" applyBorder="1" applyAlignment="1">
      <alignment horizontal="justify" vertical="top" wrapText="1"/>
    </xf>
    <xf numFmtId="0" fontId="11" fillId="3" borderId="2" xfId="1" applyFont="1" applyFill="1" applyBorder="1" applyAlignment="1">
      <alignment horizontal="justify" vertical="top" wrapText="1"/>
    </xf>
    <xf numFmtId="0" fontId="13" fillId="0" borderId="0" xfId="0" applyFont="1" applyAlignment="1">
      <alignment horizontal="justify"/>
    </xf>
    <xf numFmtId="0" fontId="26" fillId="0" borderId="2" xfId="1" applyFont="1" applyBorder="1" applyAlignment="1">
      <alignment horizontal="justify" vertical="top" wrapText="1"/>
    </xf>
    <xf numFmtId="0" fontId="25" fillId="0" borderId="2" xfId="1" applyFont="1" applyBorder="1" applyAlignment="1">
      <alignment horizontal="justify" vertical="top" wrapText="1"/>
    </xf>
    <xf numFmtId="0" fontId="30" fillId="0" borderId="2" xfId="1" applyFont="1" applyBorder="1" applyAlignment="1">
      <alignment horizontal="center" wrapText="1"/>
    </xf>
    <xf numFmtId="168" fontId="31" fillId="0" borderId="2" xfId="3" applyNumberFormat="1" applyFont="1" applyFill="1" applyBorder="1" applyAlignment="1">
      <alignment horizontal="right" wrapText="1"/>
    </xf>
    <xf numFmtId="0" fontId="28" fillId="0" borderId="0" xfId="0" applyFont="1"/>
    <xf numFmtId="0" fontId="29" fillId="0" borderId="2" xfId="1" applyFont="1" applyBorder="1" applyAlignment="1">
      <alignment horizontal="center" vertical="top" wrapText="1"/>
    </xf>
    <xf numFmtId="0" fontId="29" fillId="0" borderId="2" xfId="1" applyFont="1" applyBorder="1" applyAlignment="1">
      <alignment horizontal="left" vertical="top" wrapText="1"/>
    </xf>
    <xf numFmtId="0" fontId="28" fillId="0" borderId="2" xfId="0" applyFont="1" applyBorder="1" applyAlignment="1">
      <alignment horizontal="justify" vertical="top"/>
    </xf>
    <xf numFmtId="0" fontId="32" fillId="0" borderId="2" xfId="2" applyFont="1" applyBorder="1" applyAlignment="1">
      <alignment horizontal="center" vertical="top" wrapText="1"/>
    </xf>
    <xf numFmtId="0" fontId="32" fillId="0" borderId="2" xfId="0" applyFont="1" applyBorder="1" applyAlignment="1">
      <alignment horizontal="justify" vertical="top"/>
    </xf>
    <xf numFmtId="0" fontId="33" fillId="0" borderId="2" xfId="0" applyFont="1" applyBorder="1" applyAlignment="1">
      <alignment horizontal="center"/>
    </xf>
    <xf numFmtId="0" fontId="33" fillId="0" borderId="2" xfId="2" applyFont="1" applyBorder="1" applyAlignment="1">
      <alignment horizontal="center" wrapText="1"/>
    </xf>
    <xf numFmtId="0" fontId="33" fillId="0" borderId="2" xfId="2" applyFont="1" applyBorder="1" applyAlignment="1">
      <alignment horizontal="justify" vertical="top" wrapText="1"/>
    </xf>
    <xf numFmtId="0" fontId="33" fillId="0" borderId="2" xfId="2" applyFont="1" applyBorder="1" applyAlignment="1">
      <alignment horizontal="center" vertical="center" wrapText="1"/>
    </xf>
    <xf numFmtId="0" fontId="33" fillId="0" borderId="2" xfId="0" applyFont="1" applyBorder="1" applyAlignment="1">
      <alignment horizontal="center" vertical="center"/>
    </xf>
    <xf numFmtId="0" fontId="12" fillId="2" borderId="0" xfId="0" applyFont="1" applyFill="1" applyAlignment="1">
      <alignment horizontal="center"/>
    </xf>
    <xf numFmtId="0" fontId="4" fillId="2" borderId="0" xfId="0" applyFont="1" applyFill="1" applyAlignment="1">
      <alignment horizontal="justify" vertical="top" wrapText="1"/>
    </xf>
    <xf numFmtId="0" fontId="21" fillId="2" borderId="0" xfId="0" applyFont="1" applyFill="1" applyAlignment="1">
      <alignment horizontal="center" vertical="top"/>
    </xf>
    <xf numFmtId="0" fontId="19" fillId="0" borderId="0" xfId="1" applyFont="1" applyAlignment="1">
      <alignment horizontal="center" vertical="center" wrapText="1"/>
    </xf>
    <xf numFmtId="0" fontId="20" fillId="0" borderId="0" xfId="1" applyFont="1" applyAlignment="1">
      <alignment horizontal="center" vertical="center" wrapText="1"/>
    </xf>
    <xf numFmtId="0" fontId="11" fillId="0" borderId="4" xfId="1" applyFont="1" applyBorder="1" applyAlignment="1">
      <alignment horizontal="justify" vertical="center" wrapText="1"/>
    </xf>
    <xf numFmtId="0" fontId="11" fillId="0" borderId="5" xfId="1" applyFont="1" applyBorder="1" applyAlignment="1">
      <alignment horizontal="justify" vertical="center" wrapText="1"/>
    </xf>
    <xf numFmtId="0" fontId="11" fillId="0" borderId="4" xfId="1" applyFont="1" applyBorder="1" applyAlignment="1">
      <alignment horizontal="center" wrapText="1"/>
    </xf>
    <xf numFmtId="0" fontId="11" fillId="0" borderId="5" xfId="1" applyFont="1" applyBorder="1" applyAlignment="1">
      <alignment horizontal="center" wrapText="1"/>
    </xf>
    <xf numFmtId="0" fontId="7" fillId="6" borderId="2" xfId="8" applyFont="1" applyFill="1" applyBorder="1" applyAlignment="1">
      <alignment horizontal="center" vertical="center"/>
    </xf>
    <xf numFmtId="0" fontId="8" fillId="7" borderId="2" xfId="8" applyFont="1" applyFill="1" applyBorder="1" applyAlignment="1">
      <alignment horizontal="center" vertical="center" wrapText="1"/>
    </xf>
    <xf numFmtId="0" fontId="6" fillId="6" borderId="2" xfId="8" applyFont="1" applyFill="1" applyBorder="1" applyAlignment="1">
      <alignment horizontal="center" vertical="center" wrapText="1"/>
    </xf>
    <xf numFmtId="0" fontId="8" fillId="6" borderId="6" xfId="8" applyFont="1" applyFill="1" applyBorder="1" applyAlignment="1">
      <alignment horizontal="center" vertical="center"/>
    </xf>
    <xf numFmtId="0" fontId="8" fillId="6" borderId="7" xfId="8" applyFont="1" applyFill="1" applyBorder="1" applyAlignment="1">
      <alignment horizontal="center" vertical="center"/>
    </xf>
    <xf numFmtId="0" fontId="8" fillId="6" borderId="3" xfId="8" applyFont="1" applyFill="1" applyBorder="1" applyAlignment="1">
      <alignment horizontal="center" vertical="center"/>
    </xf>
  </cellXfs>
  <cellStyles count="21">
    <cellStyle name="Comma" xfId="20" builtinId="3"/>
    <cellStyle name="Comma 10" xfId="3"/>
    <cellStyle name="Comma 2" xfId="6"/>
    <cellStyle name="Comma 3" xfId="9"/>
    <cellStyle name="Comma 30" xfId="12"/>
    <cellStyle name="Normal" xfId="0" builtinId="0"/>
    <cellStyle name="Normal 2" xfId="4"/>
    <cellStyle name="Normal 2 10" xfId="8"/>
    <cellStyle name="Normal 2 12" xfId="17"/>
    <cellStyle name="Normal 2 13" xfId="15"/>
    <cellStyle name="Normal 2 14" xfId="14"/>
    <cellStyle name="Normal 2 2" xfId="5"/>
    <cellStyle name="Normal 2 2 2 10" xfId="10"/>
    <cellStyle name="Normal 2 2 2 8" xfId="18"/>
    <cellStyle name="Normal 2 2 2 9" xfId="16"/>
    <cellStyle name="Normal 2 8" xfId="19"/>
    <cellStyle name="Normal 26" xfId="7"/>
    <cellStyle name="Normal 3 2" xfId="13"/>
    <cellStyle name="Normal 57" xfId="11"/>
    <cellStyle name="Normal_Sheet1" xfId="1"/>
    <cellStyle name="Normal_Sheet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topLeftCell="A13" zoomScaleNormal="100" zoomScaleSheetLayoutView="100" workbookViewId="0">
      <selection activeCell="K32" sqref="K32"/>
    </sheetView>
  </sheetViews>
  <sheetFormatPr defaultRowHeight="12.75" x14ac:dyDescent="0.2"/>
  <cols>
    <col min="1" max="1" width="10.42578125" style="11" customWidth="1"/>
    <col min="2" max="2" width="70.5703125" style="20" bestFit="1" customWidth="1"/>
    <col min="3" max="3" width="20.5703125" style="11" bestFit="1" customWidth="1"/>
    <col min="4" max="256" width="9.140625" style="11"/>
    <col min="257" max="257" width="10.42578125" style="11" customWidth="1"/>
    <col min="258" max="258" width="70.5703125" style="11" bestFit="1" customWidth="1"/>
    <col min="259" max="259" width="20.5703125" style="11" bestFit="1" customWidth="1"/>
    <col min="260" max="512" width="9.140625" style="11"/>
    <col min="513" max="513" width="10.42578125" style="11" customWidth="1"/>
    <col min="514" max="514" width="70.5703125" style="11" bestFit="1" customWidth="1"/>
    <col min="515" max="515" width="20.5703125" style="11" bestFit="1" customWidth="1"/>
    <col min="516" max="768" width="9.140625" style="11"/>
    <col min="769" max="769" width="10.42578125" style="11" customWidth="1"/>
    <col min="770" max="770" width="70.5703125" style="11" bestFit="1" customWidth="1"/>
    <col min="771" max="771" width="20.5703125" style="11" bestFit="1" customWidth="1"/>
    <col min="772" max="1024" width="9.140625" style="11"/>
    <col min="1025" max="1025" width="10.42578125" style="11" customWidth="1"/>
    <col min="1026" max="1026" width="70.5703125" style="11" bestFit="1" customWidth="1"/>
    <col min="1027" max="1027" width="20.5703125" style="11" bestFit="1" customWidth="1"/>
    <col min="1028" max="1280" width="9.140625" style="11"/>
    <col min="1281" max="1281" width="10.42578125" style="11" customWidth="1"/>
    <col min="1282" max="1282" width="70.5703125" style="11" bestFit="1" customWidth="1"/>
    <col min="1283" max="1283" width="20.5703125" style="11" bestFit="1" customWidth="1"/>
    <col min="1284" max="1536" width="9.140625" style="11"/>
    <col min="1537" max="1537" width="10.42578125" style="11" customWidth="1"/>
    <col min="1538" max="1538" width="70.5703125" style="11" bestFit="1" customWidth="1"/>
    <col min="1539" max="1539" width="20.5703125" style="11" bestFit="1" customWidth="1"/>
    <col min="1540" max="1792" width="9.140625" style="11"/>
    <col min="1793" max="1793" width="10.42578125" style="11" customWidth="1"/>
    <col min="1794" max="1794" width="70.5703125" style="11" bestFit="1" customWidth="1"/>
    <col min="1795" max="1795" width="20.5703125" style="11" bestFit="1" customWidth="1"/>
    <col min="1796" max="2048" width="9.140625" style="11"/>
    <col min="2049" max="2049" width="10.42578125" style="11" customWidth="1"/>
    <col min="2050" max="2050" width="70.5703125" style="11" bestFit="1" customWidth="1"/>
    <col min="2051" max="2051" width="20.5703125" style="11" bestFit="1" customWidth="1"/>
    <col min="2052" max="2304" width="9.140625" style="11"/>
    <col min="2305" max="2305" width="10.42578125" style="11" customWidth="1"/>
    <col min="2306" max="2306" width="70.5703125" style="11" bestFit="1" customWidth="1"/>
    <col min="2307" max="2307" width="20.5703125" style="11" bestFit="1" customWidth="1"/>
    <col min="2308" max="2560" width="9.140625" style="11"/>
    <col min="2561" max="2561" width="10.42578125" style="11" customWidth="1"/>
    <col min="2562" max="2562" width="70.5703125" style="11" bestFit="1" customWidth="1"/>
    <col min="2563" max="2563" width="20.5703125" style="11" bestFit="1" customWidth="1"/>
    <col min="2564" max="2816" width="9.140625" style="11"/>
    <col min="2817" max="2817" width="10.42578125" style="11" customWidth="1"/>
    <col min="2818" max="2818" width="70.5703125" style="11" bestFit="1" customWidth="1"/>
    <col min="2819" max="2819" width="20.5703125" style="11" bestFit="1" customWidth="1"/>
    <col min="2820" max="3072" width="9.140625" style="11"/>
    <col min="3073" max="3073" width="10.42578125" style="11" customWidth="1"/>
    <col min="3074" max="3074" width="70.5703125" style="11" bestFit="1" customWidth="1"/>
    <col min="3075" max="3075" width="20.5703125" style="11" bestFit="1" customWidth="1"/>
    <col min="3076" max="3328" width="9.140625" style="11"/>
    <col min="3329" max="3329" width="10.42578125" style="11" customWidth="1"/>
    <col min="3330" max="3330" width="70.5703125" style="11" bestFit="1" customWidth="1"/>
    <col min="3331" max="3331" width="20.5703125" style="11" bestFit="1" customWidth="1"/>
    <col min="3332" max="3584" width="9.140625" style="11"/>
    <col min="3585" max="3585" width="10.42578125" style="11" customWidth="1"/>
    <col min="3586" max="3586" width="70.5703125" style="11" bestFit="1" customWidth="1"/>
    <col min="3587" max="3587" width="20.5703125" style="11" bestFit="1" customWidth="1"/>
    <col min="3588" max="3840" width="9.140625" style="11"/>
    <col min="3841" max="3841" width="10.42578125" style="11" customWidth="1"/>
    <col min="3842" max="3842" width="70.5703125" style="11" bestFit="1" customWidth="1"/>
    <col min="3843" max="3843" width="20.5703125" style="11" bestFit="1" customWidth="1"/>
    <col min="3844" max="4096" width="9.140625" style="11"/>
    <col min="4097" max="4097" width="10.42578125" style="11" customWidth="1"/>
    <col min="4098" max="4098" width="70.5703125" style="11" bestFit="1" customWidth="1"/>
    <col min="4099" max="4099" width="20.5703125" style="11" bestFit="1" customWidth="1"/>
    <col min="4100" max="4352" width="9.140625" style="11"/>
    <col min="4353" max="4353" width="10.42578125" style="11" customWidth="1"/>
    <col min="4354" max="4354" width="70.5703125" style="11" bestFit="1" customWidth="1"/>
    <col min="4355" max="4355" width="20.5703125" style="11" bestFit="1" customWidth="1"/>
    <col min="4356" max="4608" width="9.140625" style="11"/>
    <col min="4609" max="4609" width="10.42578125" style="11" customWidth="1"/>
    <col min="4610" max="4610" width="70.5703125" style="11" bestFit="1" customWidth="1"/>
    <col min="4611" max="4611" width="20.5703125" style="11" bestFit="1" customWidth="1"/>
    <col min="4612" max="4864" width="9.140625" style="11"/>
    <col min="4865" max="4865" width="10.42578125" style="11" customWidth="1"/>
    <col min="4866" max="4866" width="70.5703125" style="11" bestFit="1" customWidth="1"/>
    <col min="4867" max="4867" width="20.5703125" style="11" bestFit="1" customWidth="1"/>
    <col min="4868" max="5120" width="9.140625" style="11"/>
    <col min="5121" max="5121" width="10.42578125" style="11" customWidth="1"/>
    <col min="5122" max="5122" width="70.5703125" style="11" bestFit="1" customWidth="1"/>
    <col min="5123" max="5123" width="20.5703125" style="11" bestFit="1" customWidth="1"/>
    <col min="5124" max="5376" width="9.140625" style="11"/>
    <col min="5377" max="5377" width="10.42578125" style="11" customWidth="1"/>
    <col min="5378" max="5378" width="70.5703125" style="11" bestFit="1" customWidth="1"/>
    <col min="5379" max="5379" width="20.5703125" style="11" bestFit="1" customWidth="1"/>
    <col min="5380" max="5632" width="9.140625" style="11"/>
    <col min="5633" max="5633" width="10.42578125" style="11" customWidth="1"/>
    <col min="5634" max="5634" width="70.5703125" style="11" bestFit="1" customWidth="1"/>
    <col min="5635" max="5635" width="20.5703125" style="11" bestFit="1" customWidth="1"/>
    <col min="5636" max="5888" width="9.140625" style="11"/>
    <col min="5889" max="5889" width="10.42578125" style="11" customWidth="1"/>
    <col min="5890" max="5890" width="70.5703125" style="11" bestFit="1" customWidth="1"/>
    <col min="5891" max="5891" width="20.5703125" style="11" bestFit="1" customWidth="1"/>
    <col min="5892" max="6144" width="9.140625" style="11"/>
    <col min="6145" max="6145" width="10.42578125" style="11" customWidth="1"/>
    <col min="6146" max="6146" width="70.5703125" style="11" bestFit="1" customWidth="1"/>
    <col min="6147" max="6147" width="20.5703125" style="11" bestFit="1" customWidth="1"/>
    <col min="6148" max="6400" width="9.140625" style="11"/>
    <col min="6401" max="6401" width="10.42578125" style="11" customWidth="1"/>
    <col min="6402" max="6402" width="70.5703125" style="11" bestFit="1" customWidth="1"/>
    <col min="6403" max="6403" width="20.5703125" style="11" bestFit="1" customWidth="1"/>
    <col min="6404" max="6656" width="9.140625" style="11"/>
    <col min="6657" max="6657" width="10.42578125" style="11" customWidth="1"/>
    <col min="6658" max="6658" width="70.5703125" style="11" bestFit="1" customWidth="1"/>
    <col min="6659" max="6659" width="20.5703125" style="11" bestFit="1" customWidth="1"/>
    <col min="6660" max="6912" width="9.140625" style="11"/>
    <col min="6913" max="6913" width="10.42578125" style="11" customWidth="1"/>
    <col min="6914" max="6914" width="70.5703125" style="11" bestFit="1" customWidth="1"/>
    <col min="6915" max="6915" width="20.5703125" style="11" bestFit="1" customWidth="1"/>
    <col min="6916" max="7168" width="9.140625" style="11"/>
    <col min="7169" max="7169" width="10.42578125" style="11" customWidth="1"/>
    <col min="7170" max="7170" width="70.5703125" style="11" bestFit="1" customWidth="1"/>
    <col min="7171" max="7171" width="20.5703125" style="11" bestFit="1" customWidth="1"/>
    <col min="7172" max="7424" width="9.140625" style="11"/>
    <col min="7425" max="7425" width="10.42578125" style="11" customWidth="1"/>
    <col min="7426" max="7426" width="70.5703125" style="11" bestFit="1" customWidth="1"/>
    <col min="7427" max="7427" width="20.5703125" style="11" bestFit="1" customWidth="1"/>
    <col min="7428" max="7680" width="9.140625" style="11"/>
    <col min="7681" max="7681" width="10.42578125" style="11" customWidth="1"/>
    <col min="7682" max="7682" width="70.5703125" style="11" bestFit="1" customWidth="1"/>
    <col min="7683" max="7683" width="20.5703125" style="11" bestFit="1" customWidth="1"/>
    <col min="7684" max="7936" width="9.140625" style="11"/>
    <col min="7937" max="7937" width="10.42578125" style="11" customWidth="1"/>
    <col min="7938" max="7938" width="70.5703125" style="11" bestFit="1" customWidth="1"/>
    <col min="7939" max="7939" width="20.5703125" style="11" bestFit="1" customWidth="1"/>
    <col min="7940" max="8192" width="9.140625" style="11"/>
    <col min="8193" max="8193" width="10.42578125" style="11" customWidth="1"/>
    <col min="8194" max="8194" width="70.5703125" style="11" bestFit="1" customWidth="1"/>
    <col min="8195" max="8195" width="20.5703125" style="11" bestFit="1" customWidth="1"/>
    <col min="8196" max="8448" width="9.140625" style="11"/>
    <col min="8449" max="8449" width="10.42578125" style="11" customWidth="1"/>
    <col min="8450" max="8450" width="70.5703125" style="11" bestFit="1" customWidth="1"/>
    <col min="8451" max="8451" width="20.5703125" style="11" bestFit="1" customWidth="1"/>
    <col min="8452" max="8704" width="9.140625" style="11"/>
    <col min="8705" max="8705" width="10.42578125" style="11" customWidth="1"/>
    <col min="8706" max="8706" width="70.5703125" style="11" bestFit="1" customWidth="1"/>
    <col min="8707" max="8707" width="20.5703125" style="11" bestFit="1" customWidth="1"/>
    <col min="8708" max="8960" width="9.140625" style="11"/>
    <col min="8961" max="8961" width="10.42578125" style="11" customWidth="1"/>
    <col min="8962" max="8962" width="70.5703125" style="11" bestFit="1" customWidth="1"/>
    <col min="8963" max="8963" width="20.5703125" style="11" bestFit="1" customWidth="1"/>
    <col min="8964" max="9216" width="9.140625" style="11"/>
    <col min="9217" max="9217" width="10.42578125" style="11" customWidth="1"/>
    <col min="9218" max="9218" width="70.5703125" style="11" bestFit="1" customWidth="1"/>
    <col min="9219" max="9219" width="20.5703125" style="11" bestFit="1" customWidth="1"/>
    <col min="9220" max="9472" width="9.140625" style="11"/>
    <col min="9473" max="9473" width="10.42578125" style="11" customWidth="1"/>
    <col min="9474" max="9474" width="70.5703125" style="11" bestFit="1" customWidth="1"/>
    <col min="9475" max="9475" width="20.5703125" style="11" bestFit="1" customWidth="1"/>
    <col min="9476" max="9728" width="9.140625" style="11"/>
    <col min="9729" max="9729" width="10.42578125" style="11" customWidth="1"/>
    <col min="9730" max="9730" width="70.5703125" style="11" bestFit="1" customWidth="1"/>
    <col min="9731" max="9731" width="20.5703125" style="11" bestFit="1" customWidth="1"/>
    <col min="9732" max="9984" width="9.140625" style="11"/>
    <col min="9985" max="9985" width="10.42578125" style="11" customWidth="1"/>
    <col min="9986" max="9986" width="70.5703125" style="11" bestFit="1" customWidth="1"/>
    <col min="9987" max="9987" width="20.5703125" style="11" bestFit="1" customWidth="1"/>
    <col min="9988" max="10240" width="9.140625" style="11"/>
    <col min="10241" max="10241" width="10.42578125" style="11" customWidth="1"/>
    <col min="10242" max="10242" width="70.5703125" style="11" bestFit="1" customWidth="1"/>
    <col min="10243" max="10243" width="20.5703125" style="11" bestFit="1" customWidth="1"/>
    <col min="10244" max="10496" width="9.140625" style="11"/>
    <col min="10497" max="10497" width="10.42578125" style="11" customWidth="1"/>
    <col min="10498" max="10498" width="70.5703125" style="11" bestFit="1" customWidth="1"/>
    <col min="10499" max="10499" width="20.5703125" style="11" bestFit="1" customWidth="1"/>
    <col min="10500" max="10752" width="9.140625" style="11"/>
    <col min="10753" max="10753" width="10.42578125" style="11" customWidth="1"/>
    <col min="10754" max="10754" width="70.5703125" style="11" bestFit="1" customWidth="1"/>
    <col min="10755" max="10755" width="20.5703125" style="11" bestFit="1" customWidth="1"/>
    <col min="10756" max="11008" width="9.140625" style="11"/>
    <col min="11009" max="11009" width="10.42578125" style="11" customWidth="1"/>
    <col min="11010" max="11010" width="70.5703125" style="11" bestFit="1" customWidth="1"/>
    <col min="11011" max="11011" width="20.5703125" style="11" bestFit="1" customWidth="1"/>
    <col min="11012" max="11264" width="9.140625" style="11"/>
    <col min="11265" max="11265" width="10.42578125" style="11" customWidth="1"/>
    <col min="11266" max="11266" width="70.5703125" style="11" bestFit="1" customWidth="1"/>
    <col min="11267" max="11267" width="20.5703125" style="11" bestFit="1" customWidth="1"/>
    <col min="11268" max="11520" width="9.140625" style="11"/>
    <col min="11521" max="11521" width="10.42578125" style="11" customWidth="1"/>
    <col min="11522" max="11522" width="70.5703125" style="11" bestFit="1" customWidth="1"/>
    <col min="11523" max="11523" width="20.5703125" style="11" bestFit="1" customWidth="1"/>
    <col min="11524" max="11776" width="9.140625" style="11"/>
    <col min="11777" max="11777" width="10.42578125" style="11" customWidth="1"/>
    <col min="11778" max="11778" width="70.5703125" style="11" bestFit="1" customWidth="1"/>
    <col min="11779" max="11779" width="20.5703125" style="11" bestFit="1" customWidth="1"/>
    <col min="11780" max="12032" width="9.140625" style="11"/>
    <col min="12033" max="12033" width="10.42578125" style="11" customWidth="1"/>
    <col min="12034" max="12034" width="70.5703125" style="11" bestFit="1" customWidth="1"/>
    <col min="12035" max="12035" width="20.5703125" style="11" bestFit="1" customWidth="1"/>
    <col min="12036" max="12288" width="9.140625" style="11"/>
    <col min="12289" max="12289" width="10.42578125" style="11" customWidth="1"/>
    <col min="12290" max="12290" width="70.5703125" style="11" bestFit="1" customWidth="1"/>
    <col min="12291" max="12291" width="20.5703125" style="11" bestFit="1" customWidth="1"/>
    <col min="12292" max="12544" width="9.140625" style="11"/>
    <col min="12545" max="12545" width="10.42578125" style="11" customWidth="1"/>
    <col min="12546" max="12546" width="70.5703125" style="11" bestFit="1" customWidth="1"/>
    <col min="12547" max="12547" width="20.5703125" style="11" bestFit="1" customWidth="1"/>
    <col min="12548" max="12800" width="9.140625" style="11"/>
    <col min="12801" max="12801" width="10.42578125" style="11" customWidth="1"/>
    <col min="12802" max="12802" width="70.5703125" style="11" bestFit="1" customWidth="1"/>
    <col min="12803" max="12803" width="20.5703125" style="11" bestFit="1" customWidth="1"/>
    <col min="12804" max="13056" width="9.140625" style="11"/>
    <col min="13057" max="13057" width="10.42578125" style="11" customWidth="1"/>
    <col min="13058" max="13058" width="70.5703125" style="11" bestFit="1" customWidth="1"/>
    <col min="13059" max="13059" width="20.5703125" style="11" bestFit="1" customWidth="1"/>
    <col min="13060" max="13312" width="9.140625" style="11"/>
    <col min="13313" max="13313" width="10.42578125" style="11" customWidth="1"/>
    <col min="13314" max="13314" width="70.5703125" style="11" bestFit="1" customWidth="1"/>
    <col min="13315" max="13315" width="20.5703125" style="11" bestFit="1" customWidth="1"/>
    <col min="13316" max="13568" width="9.140625" style="11"/>
    <col min="13569" max="13569" width="10.42578125" style="11" customWidth="1"/>
    <col min="13570" max="13570" width="70.5703125" style="11" bestFit="1" customWidth="1"/>
    <col min="13571" max="13571" width="20.5703125" style="11" bestFit="1" customWidth="1"/>
    <col min="13572" max="13824" width="9.140625" style="11"/>
    <col min="13825" max="13825" width="10.42578125" style="11" customWidth="1"/>
    <col min="13826" max="13826" width="70.5703125" style="11" bestFit="1" customWidth="1"/>
    <col min="13827" max="13827" width="20.5703125" style="11" bestFit="1" customWidth="1"/>
    <col min="13828" max="14080" width="9.140625" style="11"/>
    <col min="14081" max="14081" width="10.42578125" style="11" customWidth="1"/>
    <col min="14082" max="14082" width="70.5703125" style="11" bestFit="1" customWidth="1"/>
    <col min="14083" max="14083" width="20.5703125" style="11" bestFit="1" customWidth="1"/>
    <col min="14084" max="14336" width="9.140625" style="11"/>
    <col min="14337" max="14337" width="10.42578125" style="11" customWidth="1"/>
    <col min="14338" max="14338" width="70.5703125" style="11" bestFit="1" customWidth="1"/>
    <col min="14339" max="14339" width="20.5703125" style="11" bestFit="1" customWidth="1"/>
    <col min="14340" max="14592" width="9.140625" style="11"/>
    <col min="14593" max="14593" width="10.42578125" style="11" customWidth="1"/>
    <col min="14594" max="14594" width="70.5703125" style="11" bestFit="1" customWidth="1"/>
    <col min="14595" max="14595" width="20.5703125" style="11" bestFit="1" customWidth="1"/>
    <col min="14596" max="14848" width="9.140625" style="11"/>
    <col min="14849" max="14849" width="10.42578125" style="11" customWidth="1"/>
    <col min="14850" max="14850" width="70.5703125" style="11" bestFit="1" customWidth="1"/>
    <col min="14851" max="14851" width="20.5703125" style="11" bestFit="1" customWidth="1"/>
    <col min="14852" max="15104" width="9.140625" style="11"/>
    <col min="15105" max="15105" width="10.42578125" style="11" customWidth="1"/>
    <col min="15106" max="15106" width="70.5703125" style="11" bestFit="1" customWidth="1"/>
    <col min="15107" max="15107" width="20.5703125" style="11" bestFit="1" customWidth="1"/>
    <col min="15108" max="15360" width="9.140625" style="11"/>
    <col min="15361" max="15361" width="10.42578125" style="11" customWidth="1"/>
    <col min="15362" max="15362" width="70.5703125" style="11" bestFit="1" customWidth="1"/>
    <col min="15363" max="15363" width="20.5703125" style="11" bestFit="1" customWidth="1"/>
    <col min="15364" max="15616" width="9.140625" style="11"/>
    <col min="15617" max="15617" width="10.42578125" style="11" customWidth="1"/>
    <col min="15618" max="15618" width="70.5703125" style="11" bestFit="1" customWidth="1"/>
    <col min="15619" max="15619" width="20.5703125" style="11" bestFit="1" customWidth="1"/>
    <col min="15620" max="15872" width="9.140625" style="11"/>
    <col min="15873" max="15873" width="10.42578125" style="11" customWidth="1"/>
    <col min="15874" max="15874" width="70.5703125" style="11" bestFit="1" customWidth="1"/>
    <col min="15875" max="15875" width="20.5703125" style="11" bestFit="1" customWidth="1"/>
    <col min="15876" max="16128" width="9.140625" style="11"/>
    <col min="16129" max="16129" width="10.42578125" style="11" customWidth="1"/>
    <col min="16130" max="16130" width="70.5703125" style="11" bestFit="1" customWidth="1"/>
    <col min="16131" max="16131" width="20.5703125" style="11" bestFit="1" customWidth="1"/>
    <col min="16132" max="16384" width="9.140625" style="11"/>
  </cols>
  <sheetData>
    <row r="1" spans="1:3" s="7" customFormat="1" x14ac:dyDescent="0.25">
      <c r="A1" s="4"/>
      <c r="B1" s="5"/>
      <c r="C1" s="6"/>
    </row>
    <row r="2" spans="1:3" s="7" customFormat="1" ht="21" x14ac:dyDescent="0.25">
      <c r="A2" s="169" t="s">
        <v>0</v>
      </c>
      <c r="B2" s="169"/>
      <c r="C2" s="169"/>
    </row>
    <row r="3" spans="1:3" s="7" customFormat="1" ht="25.5" x14ac:dyDescent="0.25">
      <c r="A3" s="8" t="s">
        <v>152</v>
      </c>
      <c r="B3" s="168" t="s">
        <v>153</v>
      </c>
      <c r="C3" s="168"/>
    </row>
    <row r="4" spans="1:3" s="7" customFormat="1" x14ac:dyDescent="0.25">
      <c r="A4" s="10"/>
      <c r="B4" s="168"/>
      <c r="C4" s="168"/>
    </row>
    <row r="5" spans="1:3" s="7" customFormat="1" ht="54" customHeight="1" x14ac:dyDescent="0.25">
      <c r="A5" s="10">
        <v>1</v>
      </c>
      <c r="B5" s="168" t="s">
        <v>154</v>
      </c>
      <c r="C5" s="168"/>
    </row>
    <row r="6" spans="1:3" s="7" customFormat="1" x14ac:dyDescent="0.25">
      <c r="A6" s="10"/>
      <c r="B6" s="168"/>
      <c r="C6" s="168"/>
    </row>
    <row r="7" spans="1:3" s="7" customFormat="1" ht="44.25" customHeight="1" x14ac:dyDescent="0.25">
      <c r="A7" s="10">
        <v>2</v>
      </c>
      <c r="B7" s="168" t="s">
        <v>155</v>
      </c>
      <c r="C7" s="168"/>
    </row>
    <row r="8" spans="1:3" s="7" customFormat="1" ht="31.5" customHeight="1" x14ac:dyDescent="0.25">
      <c r="A8" s="10"/>
      <c r="B8" s="168" t="s">
        <v>156</v>
      </c>
      <c r="C8" s="168"/>
    </row>
    <row r="9" spans="1:3" s="7" customFormat="1" ht="13.5" customHeight="1" x14ac:dyDescent="0.25">
      <c r="A9" s="10"/>
      <c r="B9" s="168"/>
      <c r="C9" s="168"/>
    </row>
    <row r="10" spans="1:3" s="7" customFormat="1" ht="42" customHeight="1" x14ac:dyDescent="0.25">
      <c r="A10" s="10">
        <v>3</v>
      </c>
      <c r="B10" s="168" t="s">
        <v>157</v>
      </c>
      <c r="C10" s="168"/>
    </row>
    <row r="11" spans="1:3" s="7" customFormat="1" x14ac:dyDescent="0.25">
      <c r="A11" s="10"/>
      <c r="B11" s="168"/>
      <c r="C11" s="168"/>
    </row>
    <row r="12" spans="1:3" s="7" customFormat="1" ht="42" customHeight="1" x14ac:dyDescent="0.25">
      <c r="A12" s="10">
        <v>4</v>
      </c>
      <c r="B12" s="168" t="s">
        <v>158</v>
      </c>
      <c r="C12" s="168"/>
    </row>
    <row r="13" spans="1:3" s="7" customFormat="1" x14ac:dyDescent="0.25">
      <c r="A13" s="10"/>
      <c r="B13" s="168"/>
      <c r="C13" s="168"/>
    </row>
    <row r="14" spans="1:3" s="7" customFormat="1" ht="40.5" customHeight="1" x14ac:dyDescent="0.25">
      <c r="A14" s="10">
        <v>5</v>
      </c>
      <c r="B14" s="168" t="s">
        <v>159</v>
      </c>
      <c r="C14" s="168"/>
    </row>
    <row r="15" spans="1:3" s="7" customFormat="1" x14ac:dyDescent="0.25">
      <c r="A15" s="10"/>
      <c r="B15" s="168"/>
      <c r="C15" s="168"/>
    </row>
    <row r="16" spans="1:3" s="7" customFormat="1" x14ac:dyDescent="0.25">
      <c r="A16" s="10">
        <v>6</v>
      </c>
      <c r="B16" s="168" t="s">
        <v>160</v>
      </c>
      <c r="C16" s="168"/>
    </row>
    <row r="17" spans="1:6" s="7" customFormat="1" x14ac:dyDescent="0.25">
      <c r="A17" s="10"/>
      <c r="B17" s="168"/>
      <c r="C17" s="168"/>
    </row>
    <row r="18" spans="1:6" s="7" customFormat="1" ht="29.25" customHeight="1" x14ac:dyDescent="0.25">
      <c r="A18" s="10">
        <v>7</v>
      </c>
      <c r="B18" s="168" t="s">
        <v>161</v>
      </c>
      <c r="C18" s="168"/>
    </row>
    <row r="19" spans="1:6" s="7" customFormat="1" x14ac:dyDescent="0.25">
      <c r="A19" s="10"/>
      <c r="B19" s="168"/>
      <c r="C19" s="168"/>
    </row>
    <row r="20" spans="1:6" s="7" customFormat="1" ht="15" customHeight="1" x14ac:dyDescent="0.25">
      <c r="A20" s="10">
        <v>8</v>
      </c>
      <c r="B20" s="168" t="s">
        <v>162</v>
      </c>
      <c r="C20" s="168"/>
    </row>
    <row r="21" spans="1:6" s="7" customFormat="1" x14ac:dyDescent="0.25">
      <c r="A21" s="10"/>
      <c r="B21" s="168"/>
      <c r="C21" s="168"/>
      <c r="F21" s="7" t="s">
        <v>173</v>
      </c>
    </row>
    <row r="22" spans="1:6" s="7" customFormat="1" x14ac:dyDescent="0.25">
      <c r="A22" s="10">
        <v>9</v>
      </c>
      <c r="B22" s="168" t="s">
        <v>163</v>
      </c>
      <c r="C22" s="168"/>
    </row>
    <row r="23" spans="1:6" s="7" customFormat="1" x14ac:dyDescent="0.25">
      <c r="A23" s="10"/>
      <c r="B23" s="9"/>
      <c r="C23" s="6"/>
    </row>
    <row r="24" spans="1:6" s="7" customFormat="1" ht="29.25" customHeight="1" x14ac:dyDescent="0.25">
      <c r="A24" s="10">
        <v>10</v>
      </c>
      <c r="B24" s="168" t="s">
        <v>164</v>
      </c>
      <c r="C24" s="168"/>
    </row>
    <row r="25" spans="1:6" s="7" customFormat="1" x14ac:dyDescent="0.25">
      <c r="A25" s="10"/>
      <c r="B25" s="9"/>
      <c r="C25" s="6"/>
    </row>
    <row r="26" spans="1:6" s="7" customFormat="1" ht="31.5" customHeight="1" x14ac:dyDescent="0.25">
      <c r="A26" s="10">
        <v>11</v>
      </c>
      <c r="B26" s="168" t="s">
        <v>165</v>
      </c>
      <c r="C26" s="168"/>
    </row>
    <row r="27" spans="1:6" s="7" customFormat="1" x14ac:dyDescent="0.25">
      <c r="A27" s="10"/>
      <c r="B27" s="9"/>
      <c r="C27" s="6"/>
    </row>
    <row r="28" spans="1:6" ht="18.75" x14ac:dyDescent="0.3">
      <c r="A28" s="167" t="s">
        <v>166</v>
      </c>
      <c r="B28" s="167"/>
      <c r="C28" s="167"/>
    </row>
    <row r="29" spans="1:6" x14ac:dyDescent="0.2">
      <c r="A29" s="12"/>
      <c r="B29" s="9"/>
      <c r="C29" s="12"/>
    </row>
    <row r="30" spans="1:6" x14ac:dyDescent="0.2">
      <c r="A30" s="13" t="s">
        <v>167</v>
      </c>
      <c r="B30" s="14" t="s">
        <v>168</v>
      </c>
      <c r="C30" s="15" t="s">
        <v>169</v>
      </c>
    </row>
    <row r="31" spans="1:6" x14ac:dyDescent="0.2">
      <c r="A31" s="16"/>
      <c r="B31" s="1"/>
      <c r="C31" s="17"/>
    </row>
    <row r="32" spans="1:6" x14ac:dyDescent="0.2">
      <c r="A32" s="16" t="s">
        <v>39</v>
      </c>
      <c r="B32" s="1" t="s">
        <v>172</v>
      </c>
      <c r="C32" s="17">
        <f>BOQ!F96</f>
        <v>0</v>
      </c>
    </row>
    <row r="33" spans="1:3" x14ac:dyDescent="0.2">
      <c r="A33" s="16"/>
      <c r="B33" s="19"/>
      <c r="C33" s="18"/>
    </row>
    <row r="34" spans="1:3" x14ac:dyDescent="0.2">
      <c r="A34" s="21"/>
      <c r="B34" s="22" t="s">
        <v>151</v>
      </c>
      <c r="C34" s="23"/>
    </row>
    <row r="36" spans="1:3" ht="15.75" x14ac:dyDescent="0.25">
      <c r="A36" s="99" t="s">
        <v>177</v>
      </c>
      <c r="B36" s="100" t="s">
        <v>178</v>
      </c>
    </row>
    <row r="41" spans="1:3" x14ac:dyDescent="0.2">
      <c r="C41" s="139"/>
    </row>
    <row r="44" spans="1:3" x14ac:dyDescent="0.2">
      <c r="C44" s="139"/>
    </row>
  </sheetData>
  <mergeCells count="24">
    <mergeCell ref="B20:C20"/>
    <mergeCell ref="B21:C21"/>
    <mergeCell ref="B22:C22"/>
    <mergeCell ref="A2:C2"/>
    <mergeCell ref="B13:C13"/>
    <mergeCell ref="B14:C14"/>
    <mergeCell ref="B15:C15"/>
    <mergeCell ref="B16:C16"/>
    <mergeCell ref="A28:C28"/>
    <mergeCell ref="B26:C26"/>
    <mergeCell ref="B24:C24"/>
    <mergeCell ref="B3:C3"/>
    <mergeCell ref="B4:C4"/>
    <mergeCell ref="B5:C5"/>
    <mergeCell ref="B6:C6"/>
    <mergeCell ref="B7:C7"/>
    <mergeCell ref="B8:C8"/>
    <mergeCell ref="B9:C9"/>
    <mergeCell ref="B10:C10"/>
    <mergeCell ref="B11:C11"/>
    <mergeCell ref="B12:C12"/>
    <mergeCell ref="B17:C17"/>
    <mergeCell ref="B18:C18"/>
    <mergeCell ref="B19:C19"/>
  </mergeCells>
  <printOptions horizontalCentered="1"/>
  <pageMargins left="0.19685039370078741" right="0.19685039370078741" top="0.74803149606299213" bottom="0.74803149606299213" header="0.31496062992125984" footer="0.31496062992125984"/>
  <pageSetup orientation="portrait" r:id="rId1"/>
  <headerFooter>
    <oddHeader>&amp;L&amp;"-,Bold"&amp;10SUNIL NAYYAR CONSULTING ENGINEERS LLP &amp;R&amp;"-,Bold"&amp;10SQ-&amp;P</oddHeader>
    <oddFooter>&amp;L&amp;"-,Bold"&amp;10GALGOTIA UNIVERSITY-ADMIN BLOCK&amp;R&amp;"-,Bold"&amp;10CHILLER WORKS</oddFoot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Normal="110" zoomScaleSheetLayoutView="100" workbookViewId="0">
      <selection activeCell="E6" sqref="E6:E98"/>
    </sheetView>
  </sheetViews>
  <sheetFormatPr defaultColWidth="9.140625" defaultRowHeight="15" x14ac:dyDescent="0.25"/>
  <cols>
    <col min="1" max="1" width="9.140625" style="24"/>
    <col min="2" max="2" width="74.7109375" style="151" customWidth="1"/>
    <col min="3" max="3" width="5" style="68" bestFit="1" customWidth="1"/>
    <col min="4" max="4" width="8.42578125" style="68" customWidth="1"/>
    <col min="5" max="5" width="13.28515625" style="68" customWidth="1"/>
    <col min="6" max="6" width="12.5703125" style="68" customWidth="1"/>
    <col min="7" max="16384" width="9.140625" style="24"/>
  </cols>
  <sheetData>
    <row r="1" spans="1:6" s="63" customFormat="1" ht="23.25" customHeight="1" x14ac:dyDescent="0.25">
      <c r="A1" s="170" t="s">
        <v>171</v>
      </c>
      <c r="B1" s="171"/>
      <c r="C1" s="171"/>
      <c r="D1" s="171"/>
      <c r="E1" s="171"/>
      <c r="F1" s="171"/>
    </row>
    <row r="2" spans="1:6" s="63" customFormat="1" ht="23.25" customHeight="1" x14ac:dyDescent="0.25">
      <c r="A2" s="170" t="s">
        <v>170</v>
      </c>
      <c r="B2" s="170"/>
      <c r="C2" s="170"/>
      <c r="D2" s="170"/>
      <c r="E2" s="170"/>
      <c r="F2" s="170"/>
    </row>
    <row r="3" spans="1:6" ht="15.75" customHeight="1" x14ac:dyDescent="0.25">
      <c r="A3" s="25"/>
      <c r="B3" s="26"/>
      <c r="C3" s="27"/>
      <c r="D3" s="27"/>
      <c r="E3" s="27"/>
      <c r="F3" s="27"/>
    </row>
    <row r="4" spans="1:6" s="63" customFormat="1" x14ac:dyDescent="0.25">
      <c r="A4" s="62" t="s">
        <v>1</v>
      </c>
      <c r="B4" s="172" t="s">
        <v>2</v>
      </c>
      <c r="C4" s="174" t="s">
        <v>3</v>
      </c>
      <c r="D4" s="174" t="s">
        <v>4</v>
      </c>
      <c r="E4" s="29" t="s">
        <v>5</v>
      </c>
      <c r="F4" s="29" t="s">
        <v>6</v>
      </c>
    </row>
    <row r="5" spans="1:6" s="63" customFormat="1" x14ac:dyDescent="0.25">
      <c r="A5" s="62" t="s">
        <v>7</v>
      </c>
      <c r="B5" s="173"/>
      <c r="C5" s="175"/>
      <c r="D5" s="175"/>
      <c r="E5" s="29" t="s">
        <v>8</v>
      </c>
      <c r="F5" s="29" t="s">
        <v>8</v>
      </c>
    </row>
    <row r="6" spans="1:6" ht="15" customHeight="1" x14ac:dyDescent="0.25">
      <c r="A6" s="28"/>
      <c r="B6" s="30" t="s">
        <v>9</v>
      </c>
      <c r="C6" s="29"/>
      <c r="D6" s="29"/>
      <c r="E6" s="29"/>
      <c r="F6" s="29"/>
    </row>
    <row r="7" spans="1:6" s="57" customFormat="1" x14ac:dyDescent="0.25">
      <c r="A7" s="55" t="s">
        <v>10</v>
      </c>
      <c r="B7" s="56" t="s">
        <v>11</v>
      </c>
      <c r="C7" s="58"/>
      <c r="D7" s="58"/>
      <c r="E7" s="58"/>
      <c r="F7" s="58"/>
    </row>
    <row r="8" spans="1:6" ht="30" x14ac:dyDescent="0.25">
      <c r="A8" s="28">
        <v>1</v>
      </c>
      <c r="B8" s="30" t="s">
        <v>220</v>
      </c>
      <c r="C8" s="31"/>
      <c r="D8" s="31"/>
      <c r="E8" s="31"/>
      <c r="F8" s="31"/>
    </row>
    <row r="9" spans="1:6" ht="201" customHeight="1" x14ac:dyDescent="0.25">
      <c r="A9" s="32" t="s">
        <v>231</v>
      </c>
      <c r="B9" s="152" t="s">
        <v>242</v>
      </c>
      <c r="C9" s="29"/>
      <c r="D9" s="29"/>
      <c r="E9" s="29"/>
      <c r="F9" s="29"/>
    </row>
    <row r="10" spans="1:6" ht="19.5" customHeight="1" x14ac:dyDescent="0.25">
      <c r="A10" s="32"/>
      <c r="B10" s="125" t="s">
        <v>221</v>
      </c>
      <c r="C10" s="29"/>
      <c r="D10" s="29"/>
      <c r="E10" s="29"/>
      <c r="F10" s="29"/>
    </row>
    <row r="11" spans="1:6" ht="31.5" customHeight="1" x14ac:dyDescent="0.25">
      <c r="A11" s="32"/>
      <c r="B11" s="124" t="s">
        <v>38</v>
      </c>
      <c r="C11" s="29"/>
      <c r="D11" s="29"/>
      <c r="E11" s="29"/>
      <c r="F11" s="29"/>
    </row>
    <row r="12" spans="1:6" ht="42" customHeight="1" x14ac:dyDescent="0.25">
      <c r="A12" s="32" t="s">
        <v>12</v>
      </c>
      <c r="B12" s="152" t="s">
        <v>243</v>
      </c>
      <c r="C12" s="34"/>
      <c r="D12" s="34"/>
      <c r="E12" s="34"/>
      <c r="F12" s="34"/>
    </row>
    <row r="13" spans="1:6" ht="69.75" customHeight="1" x14ac:dyDescent="0.25">
      <c r="A13" s="32" t="s">
        <v>13</v>
      </c>
      <c r="B13" s="152" t="s">
        <v>244</v>
      </c>
      <c r="C13" s="34"/>
      <c r="D13" s="34"/>
      <c r="E13" s="34"/>
      <c r="F13" s="34"/>
    </row>
    <row r="14" spans="1:6" x14ac:dyDescent="0.25">
      <c r="A14" s="28" t="s">
        <v>14</v>
      </c>
      <c r="B14" s="153" t="s">
        <v>15</v>
      </c>
      <c r="C14" s="34"/>
      <c r="D14" s="34"/>
      <c r="E14" s="34"/>
      <c r="F14" s="34"/>
    </row>
    <row r="15" spans="1:6" ht="139.5" customHeight="1" x14ac:dyDescent="0.25">
      <c r="A15" s="36"/>
      <c r="B15" s="126" t="s">
        <v>245</v>
      </c>
      <c r="C15" s="34"/>
      <c r="D15" s="34"/>
      <c r="E15" s="34"/>
      <c r="F15" s="34"/>
    </row>
    <row r="16" spans="1:6" x14ac:dyDescent="0.25">
      <c r="A16" s="36"/>
      <c r="B16" s="37"/>
      <c r="C16" s="34"/>
      <c r="D16" s="34"/>
      <c r="E16" s="34"/>
      <c r="F16" s="34"/>
    </row>
    <row r="17" spans="1:6" x14ac:dyDescent="0.25">
      <c r="A17" s="36"/>
      <c r="B17" s="35" t="s">
        <v>16</v>
      </c>
      <c r="C17" s="34"/>
      <c r="D17" s="34"/>
      <c r="E17" s="34"/>
      <c r="F17" s="34"/>
    </row>
    <row r="18" spans="1:6" x14ac:dyDescent="0.25">
      <c r="A18" s="36"/>
      <c r="B18" s="110" t="s">
        <v>214</v>
      </c>
      <c r="C18" s="34"/>
      <c r="D18" s="34"/>
      <c r="E18" s="34"/>
      <c r="F18" s="34"/>
    </row>
    <row r="19" spans="1:6" x14ac:dyDescent="0.25">
      <c r="A19" s="36"/>
      <c r="B19" s="110" t="s">
        <v>215</v>
      </c>
      <c r="C19" s="34"/>
      <c r="D19" s="34"/>
      <c r="E19" s="34"/>
      <c r="F19" s="34"/>
    </row>
    <row r="20" spans="1:6" x14ac:dyDescent="0.25">
      <c r="A20" s="36"/>
      <c r="B20" s="110" t="s">
        <v>40</v>
      </c>
      <c r="C20" s="34"/>
      <c r="D20" s="34"/>
      <c r="E20" s="34"/>
      <c r="F20" s="34"/>
    </row>
    <row r="21" spans="1:6" s="130" customFormat="1" ht="12.75" x14ac:dyDescent="0.2">
      <c r="A21" s="127"/>
      <c r="B21" s="131" t="s">
        <v>216</v>
      </c>
      <c r="C21" s="128"/>
      <c r="D21" s="128"/>
      <c r="E21" s="142"/>
      <c r="F21" s="143"/>
    </row>
    <row r="22" spans="1:6" s="130" customFormat="1" ht="12.75" x14ac:dyDescent="0.2">
      <c r="A22" s="127"/>
      <c r="B22" s="131" t="s">
        <v>217</v>
      </c>
      <c r="C22" s="128"/>
      <c r="D22" s="128"/>
      <c r="E22" s="142"/>
      <c r="F22" s="143"/>
    </row>
    <row r="23" spans="1:6" s="130" customFormat="1" ht="12.75" x14ac:dyDescent="0.2">
      <c r="A23" s="127"/>
      <c r="B23" s="131" t="s">
        <v>192</v>
      </c>
      <c r="C23" s="128"/>
      <c r="D23" s="128"/>
      <c r="E23" s="142"/>
      <c r="F23" s="143"/>
    </row>
    <row r="24" spans="1:6" s="130" customFormat="1" ht="12.75" x14ac:dyDescent="0.2">
      <c r="A24" s="127"/>
      <c r="B24" s="131" t="s">
        <v>193</v>
      </c>
      <c r="C24" s="128"/>
      <c r="D24" s="128"/>
      <c r="E24" s="142"/>
      <c r="F24" s="143"/>
    </row>
    <row r="25" spans="1:6" s="130" customFormat="1" ht="12.75" x14ac:dyDescent="0.2">
      <c r="A25" s="127"/>
      <c r="B25" s="131" t="s">
        <v>194</v>
      </c>
      <c r="C25" s="128"/>
      <c r="D25" s="128"/>
      <c r="E25" s="142"/>
      <c r="F25" s="143"/>
    </row>
    <row r="26" spans="1:6" s="130" customFormat="1" ht="12.75" x14ac:dyDescent="0.2">
      <c r="A26" s="129"/>
      <c r="B26" s="131" t="s">
        <v>195</v>
      </c>
      <c r="C26" s="128"/>
      <c r="D26" s="128"/>
      <c r="E26" s="142"/>
      <c r="F26" s="143"/>
    </row>
    <row r="27" spans="1:6" s="130" customFormat="1" ht="12.75" x14ac:dyDescent="0.2">
      <c r="A27" s="129"/>
      <c r="B27" s="131" t="s">
        <v>196</v>
      </c>
      <c r="C27" s="128"/>
      <c r="D27" s="128"/>
      <c r="E27" s="128"/>
      <c r="F27" s="128"/>
    </row>
    <row r="28" spans="1:6" x14ac:dyDescent="0.25">
      <c r="A28" s="36"/>
      <c r="B28" s="110" t="s">
        <v>51</v>
      </c>
      <c r="C28" s="61"/>
      <c r="D28" s="61"/>
      <c r="E28" s="34"/>
      <c r="F28" s="34"/>
    </row>
    <row r="29" spans="1:6" x14ac:dyDescent="0.25">
      <c r="A29" s="36"/>
      <c r="B29" s="110" t="s">
        <v>197</v>
      </c>
      <c r="C29" s="61"/>
      <c r="D29" s="61"/>
      <c r="E29" s="34"/>
      <c r="F29" s="34"/>
    </row>
    <row r="30" spans="1:6" x14ac:dyDescent="0.25">
      <c r="A30" s="38"/>
      <c r="B30" s="110" t="s">
        <v>198</v>
      </c>
      <c r="C30" s="61"/>
      <c r="D30" s="61"/>
      <c r="E30" s="42"/>
      <c r="F30" s="42"/>
    </row>
    <row r="31" spans="1:6" x14ac:dyDescent="0.25">
      <c r="A31" s="28"/>
      <c r="B31" s="110" t="s">
        <v>247</v>
      </c>
      <c r="C31" s="61"/>
      <c r="D31" s="61"/>
      <c r="E31" s="31"/>
      <c r="F31" s="31"/>
    </row>
    <row r="32" spans="1:6" s="134" customFormat="1" ht="21" customHeight="1" x14ac:dyDescent="0.2">
      <c r="A32" s="132"/>
      <c r="B32" s="131" t="s">
        <v>199</v>
      </c>
      <c r="C32" s="133"/>
      <c r="D32" s="133"/>
      <c r="E32" s="144"/>
      <c r="F32" s="144"/>
    </row>
    <row r="33" spans="1:6" x14ac:dyDescent="0.25">
      <c r="A33" s="39"/>
      <c r="B33" s="110" t="s">
        <v>248</v>
      </c>
      <c r="C33" s="61"/>
      <c r="D33" s="61"/>
      <c r="E33" s="59"/>
      <c r="F33" s="60"/>
    </row>
    <row r="34" spans="1:6" ht="47.25" customHeight="1" x14ac:dyDescent="0.25">
      <c r="A34" s="39"/>
      <c r="B34" s="40" t="s">
        <v>222</v>
      </c>
      <c r="C34" s="34" t="s">
        <v>17</v>
      </c>
      <c r="D34" s="34">
        <v>2</v>
      </c>
      <c r="E34" s="145"/>
      <c r="F34" s="101">
        <f>D34*E34</f>
        <v>0</v>
      </c>
    </row>
    <row r="35" spans="1:6" ht="36" customHeight="1" x14ac:dyDescent="0.25">
      <c r="A35" s="41" t="s">
        <v>41</v>
      </c>
      <c r="B35" s="131" t="s">
        <v>246</v>
      </c>
      <c r="C35" s="42"/>
      <c r="D35" s="42"/>
      <c r="E35" s="144"/>
      <c r="F35" s="103"/>
    </row>
    <row r="36" spans="1:6" ht="73.5" customHeight="1" x14ac:dyDescent="0.25">
      <c r="A36" s="41" t="s">
        <v>41</v>
      </c>
      <c r="B36" s="131" t="s">
        <v>200</v>
      </c>
      <c r="C36" s="42"/>
      <c r="D36" s="42"/>
      <c r="E36" s="102"/>
      <c r="F36" s="103"/>
    </row>
    <row r="37" spans="1:6" x14ac:dyDescent="0.25">
      <c r="A37" s="41"/>
      <c r="B37" s="33"/>
      <c r="C37" s="42"/>
      <c r="D37" s="42"/>
      <c r="E37" s="102"/>
      <c r="F37" s="103"/>
    </row>
    <row r="38" spans="1:6" s="57" customFormat="1" x14ac:dyDescent="0.25">
      <c r="A38" s="55" t="s">
        <v>18</v>
      </c>
      <c r="B38" s="56" t="s">
        <v>19</v>
      </c>
      <c r="C38" s="58"/>
      <c r="D38" s="58"/>
      <c r="E38" s="104"/>
      <c r="F38" s="104"/>
    </row>
    <row r="39" spans="1:6" ht="30" x14ac:dyDescent="0.25">
      <c r="A39" s="32">
        <v>1</v>
      </c>
      <c r="B39" s="35" t="s">
        <v>20</v>
      </c>
      <c r="C39" s="43" t="s">
        <v>21</v>
      </c>
      <c r="D39" s="43">
        <v>1</v>
      </c>
      <c r="E39" s="102"/>
      <c r="F39" s="101">
        <f>D39*E39</f>
        <v>0</v>
      </c>
    </row>
    <row r="40" spans="1:6" ht="45" x14ac:dyDescent="0.25">
      <c r="A40" s="39">
        <v>2</v>
      </c>
      <c r="B40" s="44" t="s">
        <v>22</v>
      </c>
      <c r="C40" s="45" t="s">
        <v>21</v>
      </c>
      <c r="D40" s="45">
        <v>1</v>
      </c>
      <c r="E40" s="102"/>
      <c r="F40" s="101">
        <f>D40*E40</f>
        <v>0</v>
      </c>
    </row>
    <row r="41" spans="1:6" x14ac:dyDescent="0.25">
      <c r="A41" s="39"/>
      <c r="B41" s="44"/>
      <c r="C41" s="45"/>
      <c r="D41" s="45"/>
      <c r="E41" s="102"/>
      <c r="F41" s="103"/>
    </row>
    <row r="42" spans="1:6" x14ac:dyDescent="0.25">
      <c r="A42" s="41">
        <v>3</v>
      </c>
      <c r="B42" s="46" t="s">
        <v>23</v>
      </c>
      <c r="C42" s="64"/>
      <c r="D42" s="64"/>
      <c r="E42" s="102"/>
      <c r="F42" s="103"/>
    </row>
    <row r="43" spans="1:6" ht="71.25" customHeight="1" x14ac:dyDescent="0.25">
      <c r="A43" s="39"/>
      <c r="B43" s="136" t="s">
        <v>201</v>
      </c>
      <c r="C43" s="45" t="s">
        <v>21</v>
      </c>
      <c r="D43" s="45">
        <v>1</v>
      </c>
      <c r="E43" s="102"/>
      <c r="F43" s="101">
        <f>D43*E43</f>
        <v>0</v>
      </c>
    </row>
    <row r="44" spans="1:6" x14ac:dyDescent="0.25">
      <c r="A44" s="39"/>
      <c r="B44" s="44"/>
      <c r="C44" s="45"/>
      <c r="D44" s="45"/>
      <c r="E44" s="102"/>
      <c r="F44" s="103"/>
    </row>
    <row r="45" spans="1:6" x14ac:dyDescent="0.25">
      <c r="A45" s="39">
        <v>4</v>
      </c>
      <c r="B45" s="44" t="s">
        <v>24</v>
      </c>
      <c r="C45" s="45" t="s">
        <v>21</v>
      </c>
      <c r="D45" s="45">
        <v>1</v>
      </c>
      <c r="E45" s="102"/>
      <c r="F45" s="101">
        <f>D45*E45</f>
        <v>0</v>
      </c>
    </row>
    <row r="46" spans="1:6" x14ac:dyDescent="0.25">
      <c r="A46" s="39"/>
      <c r="B46" s="44"/>
      <c r="C46" s="45"/>
      <c r="D46" s="45"/>
      <c r="E46" s="102"/>
      <c r="F46" s="103"/>
    </row>
    <row r="47" spans="1:6" ht="45" x14ac:dyDescent="0.25">
      <c r="A47" s="39">
        <v>5</v>
      </c>
      <c r="B47" s="44" t="s">
        <v>25</v>
      </c>
      <c r="C47" s="45" t="s">
        <v>21</v>
      </c>
      <c r="D47" s="45">
        <v>1</v>
      </c>
      <c r="E47" s="102"/>
      <c r="F47" s="101">
        <f>D47*E47</f>
        <v>0</v>
      </c>
    </row>
    <row r="48" spans="1:6" x14ac:dyDescent="0.25">
      <c r="A48" s="39"/>
      <c r="B48" s="44"/>
      <c r="C48" s="45"/>
      <c r="D48" s="45"/>
      <c r="E48" s="102"/>
      <c r="F48" s="103"/>
    </row>
    <row r="49" spans="1:6" ht="30" x14ac:dyDescent="0.25">
      <c r="A49" s="39">
        <v>6</v>
      </c>
      <c r="B49" s="44" t="s">
        <v>26</v>
      </c>
      <c r="C49" s="45"/>
      <c r="D49" s="45"/>
      <c r="E49" s="102"/>
      <c r="F49" s="103"/>
    </row>
    <row r="50" spans="1:6" x14ac:dyDescent="0.25">
      <c r="A50" s="39" t="s">
        <v>12</v>
      </c>
      <c r="B50" s="135" t="s">
        <v>27</v>
      </c>
      <c r="C50" s="45" t="s">
        <v>28</v>
      </c>
      <c r="D50" s="45" t="s">
        <v>52</v>
      </c>
      <c r="E50" s="102"/>
      <c r="F50" s="103"/>
    </row>
    <row r="51" spans="1:6" x14ac:dyDescent="0.25">
      <c r="A51" s="39" t="s">
        <v>13</v>
      </c>
      <c r="B51" s="135" t="s">
        <v>29</v>
      </c>
      <c r="C51" s="45" t="s">
        <v>28</v>
      </c>
      <c r="D51" s="45" t="s">
        <v>52</v>
      </c>
      <c r="E51" s="102"/>
      <c r="F51" s="103"/>
    </row>
    <row r="52" spans="1:6" x14ac:dyDescent="0.25">
      <c r="A52" s="39" t="s">
        <v>14</v>
      </c>
      <c r="B52" s="135" t="s">
        <v>30</v>
      </c>
      <c r="C52" s="45" t="s">
        <v>28</v>
      </c>
      <c r="D52" s="45" t="s">
        <v>52</v>
      </c>
      <c r="E52" s="102"/>
      <c r="F52" s="103"/>
    </row>
    <row r="53" spans="1:6" x14ac:dyDescent="0.25">
      <c r="A53" s="39" t="s">
        <v>31</v>
      </c>
      <c r="B53" s="135" t="s">
        <v>32</v>
      </c>
      <c r="C53" s="45" t="s">
        <v>28</v>
      </c>
      <c r="D53" s="45" t="s">
        <v>52</v>
      </c>
      <c r="E53" s="102"/>
      <c r="F53" s="102"/>
    </row>
    <row r="54" spans="1:6" x14ac:dyDescent="0.25">
      <c r="A54" s="39" t="s">
        <v>33</v>
      </c>
      <c r="B54" s="135" t="s">
        <v>34</v>
      </c>
      <c r="C54" s="45" t="s">
        <v>28</v>
      </c>
      <c r="D54" s="45" t="s">
        <v>52</v>
      </c>
      <c r="E54" s="102"/>
      <c r="F54" s="103"/>
    </row>
    <row r="55" spans="1:6" x14ac:dyDescent="0.25">
      <c r="A55" s="36"/>
      <c r="B55" s="44"/>
      <c r="C55" s="45"/>
      <c r="D55" s="45"/>
      <c r="E55" s="102"/>
      <c r="F55" s="102"/>
    </row>
    <row r="56" spans="1:6" ht="30" x14ac:dyDescent="0.25">
      <c r="A56" s="48">
        <v>7</v>
      </c>
      <c r="B56" s="49" t="s">
        <v>35</v>
      </c>
      <c r="C56" s="61" t="s">
        <v>21</v>
      </c>
      <c r="D56" s="61">
        <v>1</v>
      </c>
      <c r="E56" s="102"/>
      <c r="F56" s="103">
        <f>D56*E56</f>
        <v>0</v>
      </c>
    </row>
    <row r="57" spans="1:6" x14ac:dyDescent="0.25">
      <c r="A57" s="48"/>
      <c r="B57" s="49"/>
      <c r="C57" s="61"/>
      <c r="D57" s="61"/>
      <c r="E57" s="102"/>
      <c r="F57" s="102"/>
    </row>
    <row r="58" spans="1:6" x14ac:dyDescent="0.25">
      <c r="A58" s="41">
        <v>8</v>
      </c>
      <c r="B58" s="50" t="s">
        <v>36</v>
      </c>
      <c r="C58" s="45"/>
      <c r="D58" s="45"/>
      <c r="E58" s="102"/>
      <c r="F58" s="102"/>
    </row>
    <row r="59" spans="1:6" ht="45" x14ac:dyDescent="0.25">
      <c r="A59" s="41"/>
      <c r="B59" s="44" t="s">
        <v>202</v>
      </c>
      <c r="C59" s="61"/>
      <c r="D59" s="45"/>
      <c r="E59" s="102"/>
      <c r="F59" s="101"/>
    </row>
    <row r="60" spans="1:6" x14ac:dyDescent="0.25">
      <c r="A60" s="160"/>
      <c r="B60" s="161" t="s">
        <v>249</v>
      </c>
      <c r="C60" s="162"/>
      <c r="D60" s="163"/>
      <c r="E60" s="102"/>
      <c r="F60" s="101"/>
    </row>
    <row r="61" spans="1:6" ht="30" x14ac:dyDescent="0.25">
      <c r="A61" s="160">
        <v>8.1</v>
      </c>
      <c r="B61" s="164" t="s">
        <v>250</v>
      </c>
      <c r="C61" s="165" t="s">
        <v>37</v>
      </c>
      <c r="D61" s="166">
        <v>900</v>
      </c>
      <c r="E61" s="102"/>
      <c r="F61" s="101">
        <f t="shared" ref="F61:F63" si="0">D61*E61</f>
        <v>0</v>
      </c>
    </row>
    <row r="62" spans="1:6" s="156" customFormat="1" ht="30" x14ac:dyDescent="0.25">
      <c r="A62" s="160">
        <v>8.1999999999999993</v>
      </c>
      <c r="B62" s="164" t="s">
        <v>251</v>
      </c>
      <c r="C62" s="165" t="s">
        <v>37</v>
      </c>
      <c r="D62" s="166">
        <v>400</v>
      </c>
      <c r="E62" s="102"/>
      <c r="F62" s="101">
        <f t="shared" si="0"/>
        <v>0</v>
      </c>
    </row>
    <row r="63" spans="1:6" s="156" customFormat="1" ht="30" x14ac:dyDescent="0.25">
      <c r="A63" s="160">
        <v>8.3000000000000007</v>
      </c>
      <c r="B63" s="164" t="s">
        <v>252</v>
      </c>
      <c r="C63" s="165" t="s">
        <v>37</v>
      </c>
      <c r="D63" s="166">
        <v>200</v>
      </c>
      <c r="E63" s="102"/>
      <c r="F63" s="101">
        <f t="shared" si="0"/>
        <v>0</v>
      </c>
    </row>
    <row r="64" spans="1:6" s="156" customFormat="1" ht="12" x14ac:dyDescent="0.2">
      <c r="A64" s="157"/>
      <c r="B64" s="159"/>
      <c r="C64" s="158"/>
      <c r="D64" s="154"/>
      <c r="E64" s="154"/>
      <c r="F64" s="155"/>
    </row>
    <row r="65" spans="1:6" s="57" customFormat="1" x14ac:dyDescent="0.25">
      <c r="A65" s="55" t="s">
        <v>101</v>
      </c>
      <c r="B65" s="56" t="s">
        <v>42</v>
      </c>
      <c r="C65" s="58"/>
      <c r="D65" s="58"/>
      <c r="E65" s="104"/>
      <c r="F65" s="104"/>
    </row>
    <row r="66" spans="1:6" x14ac:dyDescent="0.25">
      <c r="A66" s="32"/>
      <c r="B66" s="146"/>
      <c r="C66" s="65"/>
      <c r="D66" s="65"/>
      <c r="E66" s="105"/>
      <c r="F66" s="103"/>
    </row>
    <row r="67" spans="1:6" ht="105" x14ac:dyDescent="0.25">
      <c r="A67" s="32"/>
      <c r="B67" s="49" t="s">
        <v>43</v>
      </c>
      <c r="C67" s="65"/>
      <c r="D67" s="65"/>
      <c r="E67" s="105"/>
      <c r="F67" s="103"/>
    </row>
    <row r="68" spans="1:6" x14ac:dyDescent="0.25">
      <c r="A68" s="51"/>
      <c r="B68" s="49"/>
      <c r="C68" s="65"/>
      <c r="D68" s="65"/>
      <c r="E68" s="105"/>
      <c r="F68" s="103"/>
    </row>
    <row r="69" spans="1:6" ht="30" x14ac:dyDescent="0.25">
      <c r="A69" s="51"/>
      <c r="B69" s="35" t="s">
        <v>44</v>
      </c>
      <c r="C69" s="65"/>
      <c r="D69" s="65"/>
      <c r="E69" s="105"/>
      <c r="F69" s="103"/>
    </row>
    <row r="70" spans="1:6" x14ac:dyDescent="0.25">
      <c r="A70" s="32">
        <v>1</v>
      </c>
      <c r="B70" s="35" t="s">
        <v>45</v>
      </c>
      <c r="C70" s="65"/>
      <c r="D70" s="65"/>
      <c r="E70" s="105"/>
      <c r="F70" s="103"/>
    </row>
    <row r="71" spans="1:6" x14ac:dyDescent="0.25">
      <c r="A71" s="32">
        <v>2</v>
      </c>
      <c r="B71" s="35" t="s">
        <v>46</v>
      </c>
      <c r="C71" s="65"/>
      <c r="D71" s="65"/>
      <c r="E71" s="105"/>
      <c r="F71" s="103"/>
    </row>
    <row r="72" spans="1:6" x14ac:dyDescent="0.25">
      <c r="A72" s="32">
        <v>3</v>
      </c>
      <c r="B72" s="35" t="s">
        <v>47</v>
      </c>
      <c r="C72" s="65"/>
      <c r="D72" s="65"/>
      <c r="E72" s="105"/>
      <c r="F72" s="103"/>
    </row>
    <row r="73" spans="1:6" x14ac:dyDescent="0.25">
      <c r="A73" s="32">
        <v>6</v>
      </c>
      <c r="B73" s="35" t="s">
        <v>53</v>
      </c>
      <c r="C73" s="65"/>
      <c r="D73" s="65"/>
      <c r="E73" s="105"/>
      <c r="F73" s="103"/>
    </row>
    <row r="74" spans="1:6" x14ac:dyDescent="0.25">
      <c r="A74" s="32">
        <v>7</v>
      </c>
      <c r="B74" s="35" t="s">
        <v>54</v>
      </c>
      <c r="C74" s="65"/>
      <c r="D74" s="65"/>
      <c r="E74" s="105"/>
      <c r="F74" s="103"/>
    </row>
    <row r="75" spans="1:6" ht="30" x14ac:dyDescent="0.25">
      <c r="A75" s="32">
        <v>8</v>
      </c>
      <c r="B75" s="35" t="s">
        <v>55</v>
      </c>
      <c r="C75" s="65"/>
      <c r="D75" s="65"/>
      <c r="E75" s="105"/>
      <c r="F75" s="103"/>
    </row>
    <row r="76" spans="1:6" ht="45" x14ac:dyDescent="0.25">
      <c r="A76" s="32">
        <v>9</v>
      </c>
      <c r="B76" s="35" t="s">
        <v>56</v>
      </c>
      <c r="C76" s="65"/>
      <c r="D76" s="65"/>
      <c r="E76" s="105"/>
      <c r="F76" s="103"/>
    </row>
    <row r="77" spans="1:6" ht="30" x14ac:dyDescent="0.25">
      <c r="A77" s="32">
        <v>10</v>
      </c>
      <c r="B77" s="35" t="s">
        <v>48</v>
      </c>
      <c r="C77" s="65"/>
      <c r="D77" s="65"/>
      <c r="E77" s="105"/>
      <c r="F77" s="103"/>
    </row>
    <row r="78" spans="1:6" x14ac:dyDescent="0.25">
      <c r="A78" s="32"/>
      <c r="B78" s="35"/>
      <c r="C78" s="65"/>
      <c r="D78" s="65"/>
      <c r="E78" s="105"/>
      <c r="F78" s="103"/>
    </row>
    <row r="79" spans="1:6" x14ac:dyDescent="0.25">
      <c r="A79" s="32"/>
      <c r="B79" s="35" t="s">
        <v>49</v>
      </c>
      <c r="C79" s="65"/>
      <c r="D79" s="65"/>
      <c r="E79" s="105"/>
      <c r="F79" s="103"/>
    </row>
    <row r="80" spans="1:6" x14ac:dyDescent="0.25">
      <c r="A80" s="32" t="s">
        <v>232</v>
      </c>
      <c r="B80" s="147" t="s">
        <v>174</v>
      </c>
      <c r="C80" s="31"/>
      <c r="D80" s="31"/>
      <c r="E80" s="105"/>
      <c r="F80" s="103"/>
    </row>
    <row r="81" spans="1:6" x14ac:dyDescent="0.25">
      <c r="A81" s="32" t="s">
        <v>233</v>
      </c>
      <c r="B81" s="148" t="s">
        <v>226</v>
      </c>
      <c r="C81" s="65"/>
      <c r="D81" s="65"/>
      <c r="E81" s="105"/>
      <c r="F81" s="103"/>
    </row>
    <row r="82" spans="1:6" x14ac:dyDescent="0.25">
      <c r="A82" s="32" t="s">
        <v>234</v>
      </c>
      <c r="B82" s="148" t="s">
        <v>227</v>
      </c>
      <c r="C82" s="65"/>
      <c r="D82" s="65"/>
      <c r="E82" s="105"/>
      <c r="F82" s="103"/>
    </row>
    <row r="83" spans="1:6" x14ac:dyDescent="0.25">
      <c r="A83" s="32" t="s">
        <v>235</v>
      </c>
      <c r="B83" s="148" t="s">
        <v>203</v>
      </c>
      <c r="C83" s="65"/>
      <c r="D83" s="65"/>
      <c r="E83" s="105"/>
      <c r="F83" s="103"/>
    </row>
    <row r="84" spans="1:6" x14ac:dyDescent="0.25">
      <c r="A84" s="32" t="s">
        <v>236</v>
      </c>
      <c r="B84" s="148" t="s">
        <v>204</v>
      </c>
      <c r="C84" s="65"/>
      <c r="D84" s="65"/>
      <c r="E84" s="105"/>
      <c r="F84" s="103"/>
    </row>
    <row r="85" spans="1:6" x14ac:dyDescent="0.25">
      <c r="A85" s="32" t="s">
        <v>237</v>
      </c>
      <c r="B85" s="148" t="s">
        <v>228</v>
      </c>
      <c r="C85" s="65"/>
      <c r="D85" s="65"/>
      <c r="E85" s="105"/>
      <c r="F85" s="103"/>
    </row>
    <row r="86" spans="1:6" x14ac:dyDescent="0.25">
      <c r="A86" s="32" t="s">
        <v>238</v>
      </c>
      <c r="B86" s="147" t="s">
        <v>175</v>
      </c>
      <c r="C86" s="66"/>
      <c r="D86" s="66"/>
      <c r="E86" s="106"/>
      <c r="F86" s="107"/>
    </row>
    <row r="87" spans="1:6" x14ac:dyDescent="0.25">
      <c r="A87" s="32" t="s">
        <v>239</v>
      </c>
      <c r="B87" s="148" t="s">
        <v>205</v>
      </c>
      <c r="C87" s="34"/>
      <c r="D87" s="34"/>
      <c r="E87" s="102"/>
      <c r="F87" s="102"/>
    </row>
    <row r="88" spans="1:6" ht="30" x14ac:dyDescent="0.25">
      <c r="A88" s="32" t="s">
        <v>240</v>
      </c>
      <c r="B88" s="148" t="s">
        <v>206</v>
      </c>
      <c r="C88" s="65"/>
      <c r="D88" s="65"/>
      <c r="E88" s="105"/>
      <c r="F88" s="103"/>
    </row>
    <row r="89" spans="1:6" x14ac:dyDescent="0.25">
      <c r="A89" s="32" t="s">
        <v>241</v>
      </c>
      <c r="B89" s="148" t="s">
        <v>207</v>
      </c>
      <c r="C89" s="65"/>
      <c r="D89" s="65"/>
      <c r="E89" s="105"/>
      <c r="F89" s="103"/>
    </row>
    <row r="90" spans="1:6" x14ac:dyDescent="0.25">
      <c r="A90" s="52"/>
      <c r="B90" s="35"/>
      <c r="C90" s="53"/>
      <c r="D90" s="53"/>
      <c r="E90" s="101"/>
      <c r="F90" s="101"/>
    </row>
    <row r="91" spans="1:6" x14ac:dyDescent="0.25">
      <c r="A91" s="52"/>
      <c r="B91" s="35" t="s">
        <v>50</v>
      </c>
      <c r="C91" s="31" t="s">
        <v>28</v>
      </c>
      <c r="D91" s="53">
        <v>1</v>
      </c>
      <c r="E91" s="102"/>
      <c r="F91" s="101">
        <f>D91*E91</f>
        <v>0</v>
      </c>
    </row>
    <row r="92" spans="1:6" x14ac:dyDescent="0.25">
      <c r="A92" s="52"/>
      <c r="B92" s="35"/>
      <c r="C92" s="31"/>
      <c r="D92" s="53"/>
      <c r="E92" s="101"/>
      <c r="F92" s="101"/>
    </row>
    <row r="93" spans="1:6" s="57" customFormat="1" x14ac:dyDescent="0.25">
      <c r="A93" s="55" t="s">
        <v>223</v>
      </c>
      <c r="B93" s="56" t="s">
        <v>229</v>
      </c>
      <c r="C93" s="58"/>
      <c r="D93" s="58"/>
      <c r="E93" s="104"/>
      <c r="F93" s="104"/>
    </row>
    <row r="94" spans="1:6" ht="342.75" customHeight="1" x14ac:dyDescent="0.25">
      <c r="A94" s="141" t="s">
        <v>12</v>
      </c>
      <c r="B94" s="149" t="s">
        <v>230</v>
      </c>
      <c r="C94" s="31" t="s">
        <v>28</v>
      </c>
      <c r="D94" s="53">
        <v>2</v>
      </c>
      <c r="E94" s="101"/>
      <c r="F94" s="101">
        <f>D94*E94</f>
        <v>0</v>
      </c>
    </row>
    <row r="95" spans="1:6" x14ac:dyDescent="0.25">
      <c r="A95" s="52"/>
      <c r="B95" s="35"/>
      <c r="C95" s="31"/>
      <c r="D95" s="53"/>
      <c r="E95" s="101"/>
      <c r="F95" s="101"/>
    </row>
    <row r="96" spans="1:6" x14ac:dyDescent="0.25">
      <c r="A96" s="54"/>
      <c r="B96" s="150" t="s">
        <v>176</v>
      </c>
      <c r="C96" s="67"/>
      <c r="D96" s="67"/>
      <c r="E96" s="108"/>
      <c r="F96" s="108">
        <f>SUM(F15:F95)</f>
        <v>0</v>
      </c>
    </row>
    <row r="97" spans="1:6" x14ac:dyDescent="0.25">
      <c r="A97" s="47"/>
      <c r="B97" s="146"/>
      <c r="C97" s="64"/>
      <c r="D97" s="64"/>
      <c r="E97" s="109"/>
      <c r="F97" s="109"/>
    </row>
  </sheetData>
  <mergeCells count="5">
    <mergeCell ref="A1:F1"/>
    <mergeCell ref="A2:F2"/>
    <mergeCell ref="B4:B5"/>
    <mergeCell ref="C4:C5"/>
    <mergeCell ref="D4:D5"/>
  </mergeCells>
  <printOptions horizontalCentered="1"/>
  <pageMargins left="0.19685039370078741" right="0.19685039370078741" top="0.74803149606299213" bottom="0.74803149606299213" header="0.31496062992125984" footer="0.31496062992125984"/>
  <pageSetup scale="83" orientation="portrait" r:id="rId1"/>
  <headerFooter>
    <oddHeader>&amp;L&amp;"-,Bold"&amp;10SUNIL NAYYAR CONSULTING ENGINEERS LLP &amp;R&amp;"-,Bold"&amp;10SQ-&amp;P</oddHeader>
    <oddFooter>&amp;L&amp;"-,Bold"&amp;10GALGOTIA UNIVERSITY-ADMIN BLOCK&amp;R&amp;"-,Bold"&amp;10CHILLER WORKS</oddFooter>
  </headerFooter>
  <rowBreaks count="4" manualBreakCount="4">
    <brk id="13" max="16383" man="1"/>
    <brk id="41" max="16383" man="1"/>
    <brk id="64" max="16383" man="1"/>
    <brk id="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view="pageBreakPreview" topLeftCell="A118" zoomScale="145" zoomScaleNormal="115" zoomScaleSheetLayoutView="145" workbookViewId="0">
      <selection activeCell="D138" sqref="D138:H138"/>
    </sheetView>
  </sheetViews>
  <sheetFormatPr defaultColWidth="8.7109375" defaultRowHeight="12" x14ac:dyDescent="0.2"/>
  <cols>
    <col min="1" max="1" width="5.7109375" style="2" bestFit="1" customWidth="1"/>
    <col min="2" max="2" width="44.140625" style="2" customWidth="1"/>
    <col min="3" max="3" width="3.7109375" style="3" bestFit="1" customWidth="1"/>
    <col min="4" max="4" width="5.7109375" style="3" customWidth="1"/>
    <col min="5" max="6" width="5" style="3" customWidth="1"/>
    <col min="7" max="7" width="3.42578125" style="3" bestFit="1" customWidth="1"/>
    <col min="8" max="8" width="4.85546875" style="3" customWidth="1"/>
    <col min="9" max="9" width="22.85546875" style="98" customWidth="1"/>
    <col min="10" max="256" width="8.7109375" style="2"/>
    <col min="257" max="257" width="5.7109375" style="2" bestFit="1" customWidth="1"/>
    <col min="258" max="258" width="49.42578125" style="2" customWidth="1"/>
    <col min="259" max="259" width="3.7109375" style="2" bestFit="1" customWidth="1"/>
    <col min="260" max="260" width="5.7109375" style="2" customWidth="1"/>
    <col min="261" max="262" width="5" style="2" customWidth="1"/>
    <col min="263" max="263" width="3.42578125" style="2" bestFit="1" customWidth="1"/>
    <col min="264" max="264" width="4.85546875" style="2" customWidth="1"/>
    <col min="265" max="265" width="39.28515625" style="2" customWidth="1"/>
    <col min="266" max="512" width="8.7109375" style="2"/>
    <col min="513" max="513" width="5.7109375" style="2" bestFit="1" customWidth="1"/>
    <col min="514" max="514" width="49.42578125" style="2" customWidth="1"/>
    <col min="515" max="515" width="3.7109375" style="2" bestFit="1" customWidth="1"/>
    <col min="516" max="516" width="5.7109375" style="2" customWidth="1"/>
    <col min="517" max="518" width="5" style="2" customWidth="1"/>
    <col min="519" max="519" width="3.42578125" style="2" bestFit="1" customWidth="1"/>
    <col min="520" max="520" width="4.85546875" style="2" customWidth="1"/>
    <col min="521" max="521" width="39.28515625" style="2" customWidth="1"/>
    <col min="522" max="768" width="8.7109375" style="2"/>
    <col min="769" max="769" width="5.7109375" style="2" bestFit="1" customWidth="1"/>
    <col min="770" max="770" width="49.42578125" style="2" customWidth="1"/>
    <col min="771" max="771" width="3.7109375" style="2" bestFit="1" customWidth="1"/>
    <col min="772" max="772" width="5.7109375" style="2" customWidth="1"/>
    <col min="773" max="774" width="5" style="2" customWidth="1"/>
    <col min="775" max="775" width="3.42578125" style="2" bestFit="1" customWidth="1"/>
    <col min="776" max="776" width="4.85546875" style="2" customWidth="1"/>
    <col min="777" max="777" width="39.28515625" style="2" customWidth="1"/>
    <col min="778" max="1024" width="8.7109375" style="2"/>
    <col min="1025" max="1025" width="5.7109375" style="2" bestFit="1" customWidth="1"/>
    <col min="1026" max="1026" width="49.42578125" style="2" customWidth="1"/>
    <col min="1027" max="1027" width="3.7109375" style="2" bestFit="1" customWidth="1"/>
    <col min="1028" max="1028" width="5.7109375" style="2" customWidth="1"/>
    <col min="1029" max="1030" width="5" style="2" customWidth="1"/>
    <col min="1031" max="1031" width="3.42578125" style="2" bestFit="1" customWidth="1"/>
    <col min="1032" max="1032" width="4.85546875" style="2" customWidth="1"/>
    <col min="1033" max="1033" width="39.28515625" style="2" customWidth="1"/>
    <col min="1034" max="1280" width="8.7109375" style="2"/>
    <col min="1281" max="1281" width="5.7109375" style="2" bestFit="1" customWidth="1"/>
    <col min="1282" max="1282" width="49.42578125" style="2" customWidth="1"/>
    <col min="1283" max="1283" width="3.7109375" style="2" bestFit="1" customWidth="1"/>
    <col min="1284" max="1284" width="5.7109375" style="2" customWidth="1"/>
    <col min="1285" max="1286" width="5" style="2" customWidth="1"/>
    <col min="1287" max="1287" width="3.42578125" style="2" bestFit="1" customWidth="1"/>
    <col min="1288" max="1288" width="4.85546875" style="2" customWidth="1"/>
    <col min="1289" max="1289" width="39.28515625" style="2" customWidth="1"/>
    <col min="1290" max="1536" width="8.7109375" style="2"/>
    <col min="1537" max="1537" width="5.7109375" style="2" bestFit="1" customWidth="1"/>
    <col min="1538" max="1538" width="49.42578125" style="2" customWidth="1"/>
    <col min="1539" max="1539" width="3.7109375" style="2" bestFit="1" customWidth="1"/>
    <col min="1540" max="1540" width="5.7109375" style="2" customWidth="1"/>
    <col min="1541" max="1542" width="5" style="2" customWidth="1"/>
    <col min="1543" max="1543" width="3.42578125" style="2" bestFit="1" customWidth="1"/>
    <col min="1544" max="1544" width="4.85546875" style="2" customWidth="1"/>
    <col min="1545" max="1545" width="39.28515625" style="2" customWidth="1"/>
    <col min="1546" max="1792" width="8.7109375" style="2"/>
    <col min="1793" max="1793" width="5.7109375" style="2" bestFit="1" customWidth="1"/>
    <col min="1794" max="1794" width="49.42578125" style="2" customWidth="1"/>
    <col min="1795" max="1795" width="3.7109375" style="2" bestFit="1" customWidth="1"/>
    <col min="1796" max="1796" width="5.7109375" style="2" customWidth="1"/>
    <col min="1797" max="1798" width="5" style="2" customWidth="1"/>
    <col min="1799" max="1799" width="3.42578125" style="2" bestFit="1" customWidth="1"/>
    <col min="1800" max="1800" width="4.85546875" style="2" customWidth="1"/>
    <col min="1801" max="1801" width="39.28515625" style="2" customWidth="1"/>
    <col min="1802" max="2048" width="8.7109375" style="2"/>
    <col min="2049" max="2049" width="5.7109375" style="2" bestFit="1" customWidth="1"/>
    <col min="2050" max="2050" width="49.42578125" style="2" customWidth="1"/>
    <col min="2051" max="2051" width="3.7109375" style="2" bestFit="1" customWidth="1"/>
    <col min="2052" max="2052" width="5.7109375" style="2" customWidth="1"/>
    <col min="2053" max="2054" width="5" style="2" customWidth="1"/>
    <col min="2055" max="2055" width="3.42578125" style="2" bestFit="1" customWidth="1"/>
    <col min="2056" max="2056" width="4.85546875" style="2" customWidth="1"/>
    <col min="2057" max="2057" width="39.28515625" style="2" customWidth="1"/>
    <col min="2058" max="2304" width="8.7109375" style="2"/>
    <col min="2305" max="2305" width="5.7109375" style="2" bestFit="1" customWidth="1"/>
    <col min="2306" max="2306" width="49.42578125" style="2" customWidth="1"/>
    <col min="2307" max="2307" width="3.7109375" style="2" bestFit="1" customWidth="1"/>
    <col min="2308" max="2308" width="5.7109375" style="2" customWidth="1"/>
    <col min="2309" max="2310" width="5" style="2" customWidth="1"/>
    <col min="2311" max="2311" width="3.42578125" style="2" bestFit="1" customWidth="1"/>
    <col min="2312" max="2312" width="4.85546875" style="2" customWidth="1"/>
    <col min="2313" max="2313" width="39.28515625" style="2" customWidth="1"/>
    <col min="2314" max="2560" width="8.7109375" style="2"/>
    <col min="2561" max="2561" width="5.7109375" style="2" bestFit="1" customWidth="1"/>
    <col min="2562" max="2562" width="49.42578125" style="2" customWidth="1"/>
    <col min="2563" max="2563" width="3.7109375" style="2" bestFit="1" customWidth="1"/>
    <col min="2564" max="2564" width="5.7109375" style="2" customWidth="1"/>
    <col min="2565" max="2566" width="5" style="2" customWidth="1"/>
    <col min="2567" max="2567" width="3.42578125" style="2" bestFit="1" customWidth="1"/>
    <col min="2568" max="2568" width="4.85546875" style="2" customWidth="1"/>
    <col min="2569" max="2569" width="39.28515625" style="2" customWidth="1"/>
    <col min="2570" max="2816" width="8.7109375" style="2"/>
    <col min="2817" max="2817" width="5.7109375" style="2" bestFit="1" customWidth="1"/>
    <col min="2818" max="2818" width="49.42578125" style="2" customWidth="1"/>
    <col min="2819" max="2819" width="3.7109375" style="2" bestFit="1" customWidth="1"/>
    <col min="2820" max="2820" width="5.7109375" style="2" customWidth="1"/>
    <col min="2821" max="2822" width="5" style="2" customWidth="1"/>
    <col min="2823" max="2823" width="3.42578125" style="2" bestFit="1" customWidth="1"/>
    <col min="2824" max="2824" width="4.85546875" style="2" customWidth="1"/>
    <col min="2825" max="2825" width="39.28515625" style="2" customWidth="1"/>
    <col min="2826" max="3072" width="8.7109375" style="2"/>
    <col min="3073" max="3073" width="5.7109375" style="2" bestFit="1" customWidth="1"/>
    <col min="3074" max="3074" width="49.42578125" style="2" customWidth="1"/>
    <col min="3075" max="3075" width="3.7109375" style="2" bestFit="1" customWidth="1"/>
    <col min="3076" max="3076" width="5.7109375" style="2" customWidth="1"/>
    <col min="3077" max="3078" width="5" style="2" customWidth="1"/>
    <col min="3079" max="3079" width="3.42578125" style="2" bestFit="1" customWidth="1"/>
    <col min="3080" max="3080" width="4.85546875" style="2" customWidth="1"/>
    <col min="3081" max="3081" width="39.28515625" style="2" customWidth="1"/>
    <col min="3082" max="3328" width="8.7109375" style="2"/>
    <col min="3329" max="3329" width="5.7109375" style="2" bestFit="1" customWidth="1"/>
    <col min="3330" max="3330" width="49.42578125" style="2" customWidth="1"/>
    <col min="3331" max="3331" width="3.7109375" style="2" bestFit="1" customWidth="1"/>
    <col min="3332" max="3332" width="5.7109375" style="2" customWidth="1"/>
    <col min="3333" max="3334" width="5" style="2" customWidth="1"/>
    <col min="3335" max="3335" width="3.42578125" style="2" bestFit="1" customWidth="1"/>
    <col min="3336" max="3336" width="4.85546875" style="2" customWidth="1"/>
    <col min="3337" max="3337" width="39.28515625" style="2" customWidth="1"/>
    <col min="3338" max="3584" width="8.7109375" style="2"/>
    <col min="3585" max="3585" width="5.7109375" style="2" bestFit="1" customWidth="1"/>
    <col min="3586" max="3586" width="49.42578125" style="2" customWidth="1"/>
    <col min="3587" max="3587" width="3.7109375" style="2" bestFit="1" customWidth="1"/>
    <col min="3588" max="3588" width="5.7109375" style="2" customWidth="1"/>
    <col min="3589" max="3590" width="5" style="2" customWidth="1"/>
    <col min="3591" max="3591" width="3.42578125" style="2" bestFit="1" customWidth="1"/>
    <col min="3592" max="3592" width="4.85546875" style="2" customWidth="1"/>
    <col min="3593" max="3593" width="39.28515625" style="2" customWidth="1"/>
    <col min="3594" max="3840" width="8.7109375" style="2"/>
    <col min="3841" max="3841" width="5.7109375" style="2" bestFit="1" customWidth="1"/>
    <col min="3842" max="3842" width="49.42578125" style="2" customWidth="1"/>
    <col min="3843" max="3843" width="3.7109375" style="2" bestFit="1" customWidth="1"/>
    <col min="3844" max="3844" width="5.7109375" style="2" customWidth="1"/>
    <col min="3845" max="3846" width="5" style="2" customWidth="1"/>
    <col min="3847" max="3847" width="3.42578125" style="2" bestFit="1" customWidth="1"/>
    <col min="3848" max="3848" width="4.85546875" style="2" customWidth="1"/>
    <col min="3849" max="3849" width="39.28515625" style="2" customWidth="1"/>
    <col min="3850" max="4096" width="8.7109375" style="2"/>
    <col min="4097" max="4097" width="5.7109375" style="2" bestFit="1" customWidth="1"/>
    <col min="4098" max="4098" width="49.42578125" style="2" customWidth="1"/>
    <col min="4099" max="4099" width="3.7109375" style="2" bestFit="1" customWidth="1"/>
    <col min="4100" max="4100" width="5.7109375" style="2" customWidth="1"/>
    <col min="4101" max="4102" width="5" style="2" customWidth="1"/>
    <col min="4103" max="4103" width="3.42578125" style="2" bestFit="1" customWidth="1"/>
    <col min="4104" max="4104" width="4.85546875" style="2" customWidth="1"/>
    <col min="4105" max="4105" width="39.28515625" style="2" customWidth="1"/>
    <col min="4106" max="4352" width="8.7109375" style="2"/>
    <col min="4353" max="4353" width="5.7109375" style="2" bestFit="1" customWidth="1"/>
    <col min="4354" max="4354" width="49.42578125" style="2" customWidth="1"/>
    <col min="4355" max="4355" width="3.7109375" style="2" bestFit="1" customWidth="1"/>
    <col min="4356" max="4356" width="5.7109375" style="2" customWidth="1"/>
    <col min="4357" max="4358" width="5" style="2" customWidth="1"/>
    <col min="4359" max="4359" width="3.42578125" style="2" bestFit="1" customWidth="1"/>
    <col min="4360" max="4360" width="4.85546875" style="2" customWidth="1"/>
    <col min="4361" max="4361" width="39.28515625" style="2" customWidth="1"/>
    <col min="4362" max="4608" width="8.7109375" style="2"/>
    <col min="4609" max="4609" width="5.7109375" style="2" bestFit="1" customWidth="1"/>
    <col min="4610" max="4610" width="49.42578125" style="2" customWidth="1"/>
    <col min="4611" max="4611" width="3.7109375" style="2" bestFit="1" customWidth="1"/>
    <col min="4612" max="4612" width="5.7109375" style="2" customWidth="1"/>
    <col min="4613" max="4614" width="5" style="2" customWidth="1"/>
    <col min="4615" max="4615" width="3.42578125" style="2" bestFit="1" customWidth="1"/>
    <col min="4616" max="4616" width="4.85546875" style="2" customWidth="1"/>
    <col min="4617" max="4617" width="39.28515625" style="2" customWidth="1"/>
    <col min="4618" max="4864" width="8.7109375" style="2"/>
    <col min="4865" max="4865" width="5.7109375" style="2" bestFit="1" customWidth="1"/>
    <col min="4866" max="4866" width="49.42578125" style="2" customWidth="1"/>
    <col min="4867" max="4867" width="3.7109375" style="2" bestFit="1" customWidth="1"/>
    <col min="4868" max="4868" width="5.7109375" style="2" customWidth="1"/>
    <col min="4869" max="4870" width="5" style="2" customWidth="1"/>
    <col min="4871" max="4871" width="3.42578125" style="2" bestFit="1" customWidth="1"/>
    <col min="4872" max="4872" width="4.85546875" style="2" customWidth="1"/>
    <col min="4873" max="4873" width="39.28515625" style="2" customWidth="1"/>
    <col min="4874" max="5120" width="8.7109375" style="2"/>
    <col min="5121" max="5121" width="5.7109375" style="2" bestFit="1" customWidth="1"/>
    <col min="5122" max="5122" width="49.42578125" style="2" customWidth="1"/>
    <col min="5123" max="5123" width="3.7109375" style="2" bestFit="1" customWidth="1"/>
    <col min="5124" max="5124" width="5.7109375" style="2" customWidth="1"/>
    <col min="5125" max="5126" width="5" style="2" customWidth="1"/>
    <col min="5127" max="5127" width="3.42578125" style="2" bestFit="1" customWidth="1"/>
    <col min="5128" max="5128" width="4.85546875" style="2" customWidth="1"/>
    <col min="5129" max="5129" width="39.28515625" style="2" customWidth="1"/>
    <col min="5130" max="5376" width="8.7109375" style="2"/>
    <col min="5377" max="5377" width="5.7109375" style="2" bestFit="1" customWidth="1"/>
    <col min="5378" max="5378" width="49.42578125" style="2" customWidth="1"/>
    <col min="5379" max="5379" width="3.7109375" style="2" bestFit="1" customWidth="1"/>
    <col min="5380" max="5380" width="5.7109375" style="2" customWidth="1"/>
    <col min="5381" max="5382" width="5" style="2" customWidth="1"/>
    <col min="5383" max="5383" width="3.42578125" style="2" bestFit="1" customWidth="1"/>
    <col min="5384" max="5384" width="4.85546875" style="2" customWidth="1"/>
    <col min="5385" max="5385" width="39.28515625" style="2" customWidth="1"/>
    <col min="5386" max="5632" width="8.7109375" style="2"/>
    <col min="5633" max="5633" width="5.7109375" style="2" bestFit="1" customWidth="1"/>
    <col min="5634" max="5634" width="49.42578125" style="2" customWidth="1"/>
    <col min="5635" max="5635" width="3.7109375" style="2" bestFit="1" customWidth="1"/>
    <col min="5636" max="5636" width="5.7109375" style="2" customWidth="1"/>
    <col min="5637" max="5638" width="5" style="2" customWidth="1"/>
    <col min="5639" max="5639" width="3.42578125" style="2" bestFit="1" customWidth="1"/>
    <col min="5640" max="5640" width="4.85546875" style="2" customWidth="1"/>
    <col min="5641" max="5641" width="39.28515625" style="2" customWidth="1"/>
    <col min="5642" max="5888" width="8.7109375" style="2"/>
    <col min="5889" max="5889" width="5.7109375" style="2" bestFit="1" customWidth="1"/>
    <col min="5890" max="5890" width="49.42578125" style="2" customWidth="1"/>
    <col min="5891" max="5891" width="3.7109375" style="2" bestFit="1" customWidth="1"/>
    <col min="5892" max="5892" width="5.7109375" style="2" customWidth="1"/>
    <col min="5893" max="5894" width="5" style="2" customWidth="1"/>
    <col min="5895" max="5895" width="3.42578125" style="2" bestFit="1" customWidth="1"/>
    <col min="5896" max="5896" width="4.85546875" style="2" customWidth="1"/>
    <col min="5897" max="5897" width="39.28515625" style="2" customWidth="1"/>
    <col min="5898" max="6144" width="8.7109375" style="2"/>
    <col min="6145" max="6145" width="5.7109375" style="2" bestFit="1" customWidth="1"/>
    <col min="6146" max="6146" width="49.42578125" style="2" customWidth="1"/>
    <col min="6147" max="6147" width="3.7109375" style="2" bestFit="1" customWidth="1"/>
    <col min="6148" max="6148" width="5.7109375" style="2" customWidth="1"/>
    <col min="6149" max="6150" width="5" style="2" customWidth="1"/>
    <col min="6151" max="6151" width="3.42578125" style="2" bestFit="1" customWidth="1"/>
    <col min="6152" max="6152" width="4.85546875" style="2" customWidth="1"/>
    <col min="6153" max="6153" width="39.28515625" style="2" customWidth="1"/>
    <col min="6154" max="6400" width="8.7109375" style="2"/>
    <col min="6401" max="6401" width="5.7109375" style="2" bestFit="1" customWidth="1"/>
    <col min="6402" max="6402" width="49.42578125" style="2" customWidth="1"/>
    <col min="6403" max="6403" width="3.7109375" style="2" bestFit="1" customWidth="1"/>
    <col min="6404" max="6404" width="5.7109375" style="2" customWidth="1"/>
    <col min="6405" max="6406" width="5" style="2" customWidth="1"/>
    <col min="6407" max="6407" width="3.42578125" style="2" bestFit="1" customWidth="1"/>
    <col min="6408" max="6408" width="4.85546875" style="2" customWidth="1"/>
    <col min="6409" max="6409" width="39.28515625" style="2" customWidth="1"/>
    <col min="6410" max="6656" width="8.7109375" style="2"/>
    <col min="6657" max="6657" width="5.7109375" style="2" bestFit="1" customWidth="1"/>
    <col min="6658" max="6658" width="49.42578125" style="2" customWidth="1"/>
    <col min="6659" max="6659" width="3.7109375" style="2" bestFit="1" customWidth="1"/>
    <col min="6660" max="6660" width="5.7109375" style="2" customWidth="1"/>
    <col min="6661" max="6662" width="5" style="2" customWidth="1"/>
    <col min="6663" max="6663" width="3.42578125" style="2" bestFit="1" customWidth="1"/>
    <col min="6664" max="6664" width="4.85546875" style="2" customWidth="1"/>
    <col min="6665" max="6665" width="39.28515625" style="2" customWidth="1"/>
    <col min="6666" max="6912" width="8.7109375" style="2"/>
    <col min="6913" max="6913" width="5.7109375" style="2" bestFit="1" customWidth="1"/>
    <col min="6914" max="6914" width="49.42578125" style="2" customWidth="1"/>
    <col min="6915" max="6915" width="3.7109375" style="2" bestFit="1" customWidth="1"/>
    <col min="6916" max="6916" width="5.7109375" style="2" customWidth="1"/>
    <col min="6917" max="6918" width="5" style="2" customWidth="1"/>
    <col min="6919" max="6919" width="3.42578125" style="2" bestFit="1" customWidth="1"/>
    <col min="6920" max="6920" width="4.85546875" style="2" customWidth="1"/>
    <col min="6921" max="6921" width="39.28515625" style="2" customWidth="1"/>
    <col min="6922" max="7168" width="8.7109375" style="2"/>
    <col min="7169" max="7169" width="5.7109375" style="2" bestFit="1" customWidth="1"/>
    <col min="7170" max="7170" width="49.42578125" style="2" customWidth="1"/>
    <col min="7171" max="7171" width="3.7109375" style="2" bestFit="1" customWidth="1"/>
    <col min="7172" max="7172" width="5.7109375" style="2" customWidth="1"/>
    <col min="7173" max="7174" width="5" style="2" customWidth="1"/>
    <col min="7175" max="7175" width="3.42578125" style="2" bestFit="1" customWidth="1"/>
    <col min="7176" max="7176" width="4.85546875" style="2" customWidth="1"/>
    <col min="7177" max="7177" width="39.28515625" style="2" customWidth="1"/>
    <col min="7178" max="7424" width="8.7109375" style="2"/>
    <col min="7425" max="7425" width="5.7109375" style="2" bestFit="1" customWidth="1"/>
    <col min="7426" max="7426" width="49.42578125" style="2" customWidth="1"/>
    <col min="7427" max="7427" width="3.7109375" style="2" bestFit="1" customWidth="1"/>
    <col min="7428" max="7428" width="5.7109375" style="2" customWidth="1"/>
    <col min="7429" max="7430" width="5" style="2" customWidth="1"/>
    <col min="7431" max="7431" width="3.42578125" style="2" bestFit="1" customWidth="1"/>
    <col min="7432" max="7432" width="4.85546875" style="2" customWidth="1"/>
    <col min="7433" max="7433" width="39.28515625" style="2" customWidth="1"/>
    <col min="7434" max="7680" width="8.7109375" style="2"/>
    <col min="7681" max="7681" width="5.7109375" style="2" bestFit="1" customWidth="1"/>
    <col min="7682" max="7682" width="49.42578125" style="2" customWidth="1"/>
    <col min="7683" max="7683" width="3.7109375" style="2" bestFit="1" customWidth="1"/>
    <col min="7684" max="7684" width="5.7109375" style="2" customWidth="1"/>
    <col min="7685" max="7686" width="5" style="2" customWidth="1"/>
    <col min="7687" max="7687" width="3.42578125" style="2" bestFit="1" customWidth="1"/>
    <col min="7688" max="7688" width="4.85546875" style="2" customWidth="1"/>
    <col min="7689" max="7689" width="39.28515625" style="2" customWidth="1"/>
    <col min="7690" max="7936" width="8.7109375" style="2"/>
    <col min="7937" max="7937" width="5.7109375" style="2" bestFit="1" customWidth="1"/>
    <col min="7938" max="7938" width="49.42578125" style="2" customWidth="1"/>
    <col min="7939" max="7939" width="3.7109375" style="2" bestFit="1" customWidth="1"/>
    <col min="7940" max="7940" width="5.7109375" style="2" customWidth="1"/>
    <col min="7941" max="7942" width="5" style="2" customWidth="1"/>
    <col min="7943" max="7943" width="3.42578125" style="2" bestFit="1" customWidth="1"/>
    <col min="7944" max="7944" width="4.85546875" style="2" customWidth="1"/>
    <col min="7945" max="7945" width="39.28515625" style="2" customWidth="1"/>
    <col min="7946" max="8192" width="8.7109375" style="2"/>
    <col min="8193" max="8193" width="5.7109375" style="2" bestFit="1" customWidth="1"/>
    <col min="8194" max="8194" width="49.42578125" style="2" customWidth="1"/>
    <col min="8195" max="8195" width="3.7109375" style="2" bestFit="1" customWidth="1"/>
    <col min="8196" max="8196" width="5.7109375" style="2" customWidth="1"/>
    <col min="8197" max="8198" width="5" style="2" customWidth="1"/>
    <col min="8199" max="8199" width="3.42578125" style="2" bestFit="1" customWidth="1"/>
    <col min="8200" max="8200" width="4.85546875" style="2" customWidth="1"/>
    <col min="8201" max="8201" width="39.28515625" style="2" customWidth="1"/>
    <col min="8202" max="8448" width="8.7109375" style="2"/>
    <col min="8449" max="8449" width="5.7109375" style="2" bestFit="1" customWidth="1"/>
    <col min="8450" max="8450" width="49.42578125" style="2" customWidth="1"/>
    <col min="8451" max="8451" width="3.7109375" style="2" bestFit="1" customWidth="1"/>
    <col min="8452" max="8452" width="5.7109375" style="2" customWidth="1"/>
    <col min="8453" max="8454" width="5" style="2" customWidth="1"/>
    <col min="8455" max="8455" width="3.42578125" style="2" bestFit="1" customWidth="1"/>
    <col min="8456" max="8456" width="4.85546875" style="2" customWidth="1"/>
    <col min="8457" max="8457" width="39.28515625" style="2" customWidth="1"/>
    <col min="8458" max="8704" width="8.7109375" style="2"/>
    <col min="8705" max="8705" width="5.7109375" style="2" bestFit="1" customWidth="1"/>
    <col min="8706" max="8706" width="49.42578125" style="2" customWidth="1"/>
    <col min="8707" max="8707" width="3.7109375" style="2" bestFit="1" customWidth="1"/>
    <col min="8708" max="8708" width="5.7109375" style="2" customWidth="1"/>
    <col min="8709" max="8710" width="5" style="2" customWidth="1"/>
    <col min="8711" max="8711" width="3.42578125" style="2" bestFit="1" customWidth="1"/>
    <col min="8712" max="8712" width="4.85546875" style="2" customWidth="1"/>
    <col min="8713" max="8713" width="39.28515625" style="2" customWidth="1"/>
    <col min="8714" max="8960" width="8.7109375" style="2"/>
    <col min="8961" max="8961" width="5.7109375" style="2" bestFit="1" customWidth="1"/>
    <col min="8962" max="8962" width="49.42578125" style="2" customWidth="1"/>
    <col min="8963" max="8963" width="3.7109375" style="2" bestFit="1" customWidth="1"/>
    <col min="8964" max="8964" width="5.7109375" style="2" customWidth="1"/>
    <col min="8965" max="8966" width="5" style="2" customWidth="1"/>
    <col min="8967" max="8967" width="3.42578125" style="2" bestFit="1" customWidth="1"/>
    <col min="8968" max="8968" width="4.85546875" style="2" customWidth="1"/>
    <col min="8969" max="8969" width="39.28515625" style="2" customWidth="1"/>
    <col min="8970" max="9216" width="8.7109375" style="2"/>
    <col min="9217" max="9217" width="5.7109375" style="2" bestFit="1" customWidth="1"/>
    <col min="9218" max="9218" width="49.42578125" style="2" customWidth="1"/>
    <col min="9219" max="9219" width="3.7109375" style="2" bestFit="1" customWidth="1"/>
    <col min="9220" max="9220" width="5.7109375" style="2" customWidth="1"/>
    <col min="9221" max="9222" width="5" style="2" customWidth="1"/>
    <col min="9223" max="9223" width="3.42578125" style="2" bestFit="1" customWidth="1"/>
    <col min="9224" max="9224" width="4.85546875" style="2" customWidth="1"/>
    <col min="9225" max="9225" width="39.28515625" style="2" customWidth="1"/>
    <col min="9226" max="9472" width="8.7109375" style="2"/>
    <col min="9473" max="9473" width="5.7109375" style="2" bestFit="1" customWidth="1"/>
    <col min="9474" max="9474" width="49.42578125" style="2" customWidth="1"/>
    <col min="9475" max="9475" width="3.7109375" style="2" bestFit="1" customWidth="1"/>
    <col min="9476" max="9476" width="5.7109375" style="2" customWidth="1"/>
    <col min="9477" max="9478" width="5" style="2" customWidth="1"/>
    <col min="9479" max="9479" width="3.42578125" style="2" bestFit="1" customWidth="1"/>
    <col min="9480" max="9480" width="4.85546875" style="2" customWidth="1"/>
    <col min="9481" max="9481" width="39.28515625" style="2" customWidth="1"/>
    <col min="9482" max="9728" width="8.7109375" style="2"/>
    <col min="9729" max="9729" width="5.7109375" style="2" bestFit="1" customWidth="1"/>
    <col min="9730" max="9730" width="49.42578125" style="2" customWidth="1"/>
    <col min="9731" max="9731" width="3.7109375" style="2" bestFit="1" customWidth="1"/>
    <col min="9732" max="9732" width="5.7109375" style="2" customWidth="1"/>
    <col min="9733" max="9734" width="5" style="2" customWidth="1"/>
    <col min="9735" max="9735" width="3.42578125" style="2" bestFit="1" customWidth="1"/>
    <col min="9736" max="9736" width="4.85546875" style="2" customWidth="1"/>
    <col min="9737" max="9737" width="39.28515625" style="2" customWidth="1"/>
    <col min="9738" max="9984" width="8.7109375" style="2"/>
    <col min="9985" max="9985" width="5.7109375" style="2" bestFit="1" customWidth="1"/>
    <col min="9986" max="9986" width="49.42578125" style="2" customWidth="1"/>
    <col min="9987" max="9987" width="3.7109375" style="2" bestFit="1" customWidth="1"/>
    <col min="9988" max="9988" width="5.7109375" style="2" customWidth="1"/>
    <col min="9989" max="9990" width="5" style="2" customWidth="1"/>
    <col min="9991" max="9991" width="3.42578125" style="2" bestFit="1" customWidth="1"/>
    <col min="9992" max="9992" width="4.85546875" style="2" customWidth="1"/>
    <col min="9993" max="9993" width="39.28515625" style="2" customWidth="1"/>
    <col min="9994" max="10240" width="8.7109375" style="2"/>
    <col min="10241" max="10241" width="5.7109375" style="2" bestFit="1" customWidth="1"/>
    <col min="10242" max="10242" width="49.42578125" style="2" customWidth="1"/>
    <col min="10243" max="10243" width="3.7109375" style="2" bestFit="1" customWidth="1"/>
    <col min="10244" max="10244" width="5.7109375" style="2" customWidth="1"/>
    <col min="10245" max="10246" width="5" style="2" customWidth="1"/>
    <col min="10247" max="10247" width="3.42578125" style="2" bestFit="1" customWidth="1"/>
    <col min="10248" max="10248" width="4.85546875" style="2" customWidth="1"/>
    <col min="10249" max="10249" width="39.28515625" style="2" customWidth="1"/>
    <col min="10250" max="10496" width="8.7109375" style="2"/>
    <col min="10497" max="10497" width="5.7109375" style="2" bestFit="1" customWidth="1"/>
    <col min="10498" max="10498" width="49.42578125" style="2" customWidth="1"/>
    <col min="10499" max="10499" width="3.7109375" style="2" bestFit="1" customWidth="1"/>
    <col min="10500" max="10500" width="5.7109375" style="2" customWidth="1"/>
    <col min="10501" max="10502" width="5" style="2" customWidth="1"/>
    <col min="10503" max="10503" width="3.42578125" style="2" bestFit="1" customWidth="1"/>
    <col min="10504" max="10504" width="4.85546875" style="2" customWidth="1"/>
    <col min="10505" max="10505" width="39.28515625" style="2" customWidth="1"/>
    <col min="10506" max="10752" width="8.7109375" style="2"/>
    <col min="10753" max="10753" width="5.7109375" style="2" bestFit="1" customWidth="1"/>
    <col min="10754" max="10754" width="49.42578125" style="2" customWidth="1"/>
    <col min="10755" max="10755" width="3.7109375" style="2" bestFit="1" customWidth="1"/>
    <col min="10756" max="10756" width="5.7109375" style="2" customWidth="1"/>
    <col min="10757" max="10758" width="5" style="2" customWidth="1"/>
    <col min="10759" max="10759" width="3.42578125" style="2" bestFit="1" customWidth="1"/>
    <col min="10760" max="10760" width="4.85546875" style="2" customWidth="1"/>
    <col min="10761" max="10761" width="39.28515625" style="2" customWidth="1"/>
    <col min="10762" max="11008" width="8.7109375" style="2"/>
    <col min="11009" max="11009" width="5.7109375" style="2" bestFit="1" customWidth="1"/>
    <col min="11010" max="11010" width="49.42578125" style="2" customWidth="1"/>
    <col min="11011" max="11011" width="3.7109375" style="2" bestFit="1" customWidth="1"/>
    <col min="11012" max="11012" width="5.7109375" style="2" customWidth="1"/>
    <col min="11013" max="11014" width="5" style="2" customWidth="1"/>
    <col min="11015" max="11015" width="3.42578125" style="2" bestFit="1" customWidth="1"/>
    <col min="11016" max="11016" width="4.85546875" style="2" customWidth="1"/>
    <col min="11017" max="11017" width="39.28515625" style="2" customWidth="1"/>
    <col min="11018" max="11264" width="8.7109375" style="2"/>
    <col min="11265" max="11265" width="5.7109375" style="2" bestFit="1" customWidth="1"/>
    <col min="11266" max="11266" width="49.42578125" style="2" customWidth="1"/>
    <col min="11267" max="11267" width="3.7109375" style="2" bestFit="1" customWidth="1"/>
    <col min="11268" max="11268" width="5.7109375" style="2" customWidth="1"/>
    <col min="11269" max="11270" width="5" style="2" customWidth="1"/>
    <col min="11271" max="11271" width="3.42578125" style="2" bestFit="1" customWidth="1"/>
    <col min="11272" max="11272" width="4.85546875" style="2" customWidth="1"/>
    <col min="11273" max="11273" width="39.28515625" style="2" customWidth="1"/>
    <col min="11274" max="11520" width="8.7109375" style="2"/>
    <col min="11521" max="11521" width="5.7109375" style="2" bestFit="1" customWidth="1"/>
    <col min="11522" max="11522" width="49.42578125" style="2" customWidth="1"/>
    <col min="11523" max="11523" width="3.7109375" style="2" bestFit="1" customWidth="1"/>
    <col min="11524" max="11524" width="5.7109375" style="2" customWidth="1"/>
    <col min="11525" max="11526" width="5" style="2" customWidth="1"/>
    <col min="11527" max="11527" width="3.42578125" style="2" bestFit="1" customWidth="1"/>
    <col min="11528" max="11528" width="4.85546875" style="2" customWidth="1"/>
    <col min="11529" max="11529" width="39.28515625" style="2" customWidth="1"/>
    <col min="11530" max="11776" width="8.7109375" style="2"/>
    <col min="11777" max="11777" width="5.7109375" style="2" bestFit="1" customWidth="1"/>
    <col min="11778" max="11778" width="49.42578125" style="2" customWidth="1"/>
    <col min="11779" max="11779" width="3.7109375" style="2" bestFit="1" customWidth="1"/>
    <col min="11780" max="11780" width="5.7109375" style="2" customWidth="1"/>
    <col min="11781" max="11782" width="5" style="2" customWidth="1"/>
    <col min="11783" max="11783" width="3.42578125" style="2" bestFit="1" customWidth="1"/>
    <col min="11784" max="11784" width="4.85546875" style="2" customWidth="1"/>
    <col min="11785" max="11785" width="39.28515625" style="2" customWidth="1"/>
    <col min="11786" max="12032" width="8.7109375" style="2"/>
    <col min="12033" max="12033" width="5.7109375" style="2" bestFit="1" customWidth="1"/>
    <col min="12034" max="12034" width="49.42578125" style="2" customWidth="1"/>
    <col min="12035" max="12035" width="3.7109375" style="2" bestFit="1" customWidth="1"/>
    <col min="12036" max="12036" width="5.7109375" style="2" customWidth="1"/>
    <col min="12037" max="12038" width="5" style="2" customWidth="1"/>
    <col min="12039" max="12039" width="3.42578125" style="2" bestFit="1" customWidth="1"/>
    <col min="12040" max="12040" width="4.85546875" style="2" customWidth="1"/>
    <col min="12041" max="12041" width="39.28515625" style="2" customWidth="1"/>
    <col min="12042" max="12288" width="8.7109375" style="2"/>
    <col min="12289" max="12289" width="5.7109375" style="2" bestFit="1" customWidth="1"/>
    <col min="12290" max="12290" width="49.42578125" style="2" customWidth="1"/>
    <col min="12291" max="12291" width="3.7109375" style="2" bestFit="1" customWidth="1"/>
    <col min="12292" max="12292" width="5.7109375" style="2" customWidth="1"/>
    <col min="12293" max="12294" width="5" style="2" customWidth="1"/>
    <col min="12295" max="12295" width="3.42578125" style="2" bestFit="1" customWidth="1"/>
    <col min="12296" max="12296" width="4.85546875" style="2" customWidth="1"/>
    <col min="12297" max="12297" width="39.28515625" style="2" customWidth="1"/>
    <col min="12298" max="12544" width="8.7109375" style="2"/>
    <col min="12545" max="12545" width="5.7109375" style="2" bestFit="1" customWidth="1"/>
    <col min="12546" max="12546" width="49.42578125" style="2" customWidth="1"/>
    <col min="12547" max="12547" width="3.7109375" style="2" bestFit="1" customWidth="1"/>
    <col min="12548" max="12548" width="5.7109375" style="2" customWidth="1"/>
    <col min="12549" max="12550" width="5" style="2" customWidth="1"/>
    <col min="12551" max="12551" width="3.42578125" style="2" bestFit="1" customWidth="1"/>
    <col min="12552" max="12552" width="4.85546875" style="2" customWidth="1"/>
    <col min="12553" max="12553" width="39.28515625" style="2" customWidth="1"/>
    <col min="12554" max="12800" width="8.7109375" style="2"/>
    <col min="12801" max="12801" width="5.7109375" style="2" bestFit="1" customWidth="1"/>
    <col min="12802" max="12802" width="49.42578125" style="2" customWidth="1"/>
    <col min="12803" max="12803" width="3.7109375" style="2" bestFit="1" customWidth="1"/>
    <col min="12804" max="12804" width="5.7109375" style="2" customWidth="1"/>
    <col min="12805" max="12806" width="5" style="2" customWidth="1"/>
    <col min="12807" max="12807" width="3.42578125" style="2" bestFit="1" customWidth="1"/>
    <col min="12808" max="12808" width="4.85546875" style="2" customWidth="1"/>
    <col min="12809" max="12809" width="39.28515625" style="2" customWidth="1"/>
    <col min="12810" max="13056" width="8.7109375" style="2"/>
    <col min="13057" max="13057" width="5.7109375" style="2" bestFit="1" customWidth="1"/>
    <col min="13058" max="13058" width="49.42578125" style="2" customWidth="1"/>
    <col min="13059" max="13059" width="3.7109375" style="2" bestFit="1" customWidth="1"/>
    <col min="13060" max="13060" width="5.7109375" style="2" customWidth="1"/>
    <col min="13061" max="13062" width="5" style="2" customWidth="1"/>
    <col min="13063" max="13063" width="3.42578125" style="2" bestFit="1" customWidth="1"/>
    <col min="13064" max="13064" width="4.85546875" style="2" customWidth="1"/>
    <col min="13065" max="13065" width="39.28515625" style="2" customWidth="1"/>
    <col min="13066" max="13312" width="8.7109375" style="2"/>
    <col min="13313" max="13313" width="5.7109375" style="2" bestFit="1" customWidth="1"/>
    <col min="13314" max="13314" width="49.42578125" style="2" customWidth="1"/>
    <col min="13315" max="13315" width="3.7109375" style="2" bestFit="1" customWidth="1"/>
    <col min="13316" max="13316" width="5.7109375" style="2" customWidth="1"/>
    <col min="13317" max="13318" width="5" style="2" customWidth="1"/>
    <col min="13319" max="13319" width="3.42578125" style="2" bestFit="1" customWidth="1"/>
    <col min="13320" max="13320" width="4.85546875" style="2" customWidth="1"/>
    <col min="13321" max="13321" width="39.28515625" style="2" customWidth="1"/>
    <col min="13322" max="13568" width="8.7109375" style="2"/>
    <col min="13569" max="13569" width="5.7109375" style="2" bestFit="1" customWidth="1"/>
    <col min="13570" max="13570" width="49.42578125" style="2" customWidth="1"/>
    <col min="13571" max="13571" width="3.7109375" style="2" bestFit="1" customWidth="1"/>
    <col min="13572" max="13572" width="5.7109375" style="2" customWidth="1"/>
    <col min="13573" max="13574" width="5" style="2" customWidth="1"/>
    <col min="13575" max="13575" width="3.42578125" style="2" bestFit="1" customWidth="1"/>
    <col min="13576" max="13576" width="4.85546875" style="2" customWidth="1"/>
    <col min="13577" max="13577" width="39.28515625" style="2" customWidth="1"/>
    <col min="13578" max="13824" width="8.7109375" style="2"/>
    <col min="13825" max="13825" width="5.7109375" style="2" bestFit="1" customWidth="1"/>
    <col min="13826" max="13826" width="49.42578125" style="2" customWidth="1"/>
    <col min="13827" max="13827" width="3.7109375" style="2" bestFit="1" customWidth="1"/>
    <col min="13828" max="13828" width="5.7109375" style="2" customWidth="1"/>
    <col min="13829" max="13830" width="5" style="2" customWidth="1"/>
    <col min="13831" max="13831" width="3.42578125" style="2" bestFit="1" customWidth="1"/>
    <col min="13832" max="13832" width="4.85546875" style="2" customWidth="1"/>
    <col min="13833" max="13833" width="39.28515625" style="2" customWidth="1"/>
    <col min="13834" max="14080" width="8.7109375" style="2"/>
    <col min="14081" max="14081" width="5.7109375" style="2" bestFit="1" customWidth="1"/>
    <col min="14082" max="14082" width="49.42578125" style="2" customWidth="1"/>
    <col min="14083" max="14083" width="3.7109375" style="2" bestFit="1" customWidth="1"/>
    <col min="14084" max="14084" width="5.7109375" style="2" customWidth="1"/>
    <col min="14085" max="14086" width="5" style="2" customWidth="1"/>
    <col min="14087" max="14087" width="3.42578125" style="2" bestFit="1" customWidth="1"/>
    <col min="14088" max="14088" width="4.85546875" style="2" customWidth="1"/>
    <col min="14089" max="14089" width="39.28515625" style="2" customWidth="1"/>
    <col min="14090" max="14336" width="8.7109375" style="2"/>
    <col min="14337" max="14337" width="5.7109375" style="2" bestFit="1" customWidth="1"/>
    <col min="14338" max="14338" width="49.42578125" style="2" customWidth="1"/>
    <col min="14339" max="14339" width="3.7109375" style="2" bestFit="1" customWidth="1"/>
    <col min="14340" max="14340" width="5.7109375" style="2" customWidth="1"/>
    <col min="14341" max="14342" width="5" style="2" customWidth="1"/>
    <col min="14343" max="14343" width="3.42578125" style="2" bestFit="1" customWidth="1"/>
    <col min="14344" max="14344" width="4.85546875" style="2" customWidth="1"/>
    <col min="14345" max="14345" width="39.28515625" style="2" customWidth="1"/>
    <col min="14346" max="14592" width="8.7109375" style="2"/>
    <col min="14593" max="14593" width="5.7109375" style="2" bestFit="1" customWidth="1"/>
    <col min="14594" max="14594" width="49.42578125" style="2" customWidth="1"/>
    <col min="14595" max="14595" width="3.7109375" style="2" bestFit="1" customWidth="1"/>
    <col min="14596" max="14596" width="5.7109375" style="2" customWidth="1"/>
    <col min="14597" max="14598" width="5" style="2" customWidth="1"/>
    <col min="14599" max="14599" width="3.42578125" style="2" bestFit="1" customWidth="1"/>
    <col min="14600" max="14600" width="4.85546875" style="2" customWidth="1"/>
    <col min="14601" max="14601" width="39.28515625" style="2" customWidth="1"/>
    <col min="14602" max="14848" width="8.7109375" style="2"/>
    <col min="14849" max="14849" width="5.7109375" style="2" bestFit="1" customWidth="1"/>
    <col min="14850" max="14850" width="49.42578125" style="2" customWidth="1"/>
    <col min="14851" max="14851" width="3.7109375" style="2" bestFit="1" customWidth="1"/>
    <col min="14852" max="14852" width="5.7109375" style="2" customWidth="1"/>
    <col min="14853" max="14854" width="5" style="2" customWidth="1"/>
    <col min="14855" max="14855" width="3.42578125" style="2" bestFit="1" customWidth="1"/>
    <col min="14856" max="14856" width="4.85546875" style="2" customWidth="1"/>
    <col min="14857" max="14857" width="39.28515625" style="2" customWidth="1"/>
    <col min="14858" max="15104" width="8.7109375" style="2"/>
    <col min="15105" max="15105" width="5.7109375" style="2" bestFit="1" customWidth="1"/>
    <col min="15106" max="15106" width="49.42578125" style="2" customWidth="1"/>
    <col min="15107" max="15107" width="3.7109375" style="2" bestFit="1" customWidth="1"/>
    <col min="15108" max="15108" width="5.7109375" style="2" customWidth="1"/>
    <col min="15109" max="15110" width="5" style="2" customWidth="1"/>
    <col min="15111" max="15111" width="3.42578125" style="2" bestFit="1" customWidth="1"/>
    <col min="15112" max="15112" width="4.85546875" style="2" customWidth="1"/>
    <col min="15113" max="15113" width="39.28515625" style="2" customWidth="1"/>
    <col min="15114" max="15360" width="8.7109375" style="2"/>
    <col min="15361" max="15361" width="5.7109375" style="2" bestFit="1" customWidth="1"/>
    <col min="15362" max="15362" width="49.42578125" style="2" customWidth="1"/>
    <col min="15363" max="15363" width="3.7109375" style="2" bestFit="1" customWidth="1"/>
    <col min="15364" max="15364" width="5.7109375" style="2" customWidth="1"/>
    <col min="15365" max="15366" width="5" style="2" customWidth="1"/>
    <col min="15367" max="15367" width="3.42578125" style="2" bestFit="1" customWidth="1"/>
    <col min="15368" max="15368" width="4.85546875" style="2" customWidth="1"/>
    <col min="15369" max="15369" width="39.28515625" style="2" customWidth="1"/>
    <col min="15370" max="15616" width="8.7109375" style="2"/>
    <col min="15617" max="15617" width="5.7109375" style="2" bestFit="1" customWidth="1"/>
    <col min="15618" max="15618" width="49.42578125" style="2" customWidth="1"/>
    <col min="15619" max="15619" width="3.7109375" style="2" bestFit="1" customWidth="1"/>
    <col min="15620" max="15620" width="5.7109375" style="2" customWidth="1"/>
    <col min="15621" max="15622" width="5" style="2" customWidth="1"/>
    <col min="15623" max="15623" width="3.42578125" style="2" bestFit="1" customWidth="1"/>
    <col min="15624" max="15624" width="4.85546875" style="2" customWidth="1"/>
    <col min="15625" max="15625" width="39.28515625" style="2" customWidth="1"/>
    <col min="15626" max="15872" width="8.7109375" style="2"/>
    <col min="15873" max="15873" width="5.7109375" style="2" bestFit="1" customWidth="1"/>
    <col min="15874" max="15874" width="49.42578125" style="2" customWidth="1"/>
    <col min="15875" max="15875" width="3.7109375" style="2" bestFit="1" customWidth="1"/>
    <col min="15876" max="15876" width="5.7109375" style="2" customWidth="1"/>
    <col min="15877" max="15878" width="5" style="2" customWidth="1"/>
    <col min="15879" max="15879" width="3.42578125" style="2" bestFit="1" customWidth="1"/>
    <col min="15880" max="15880" width="4.85546875" style="2" customWidth="1"/>
    <col min="15881" max="15881" width="39.28515625" style="2" customWidth="1"/>
    <col min="15882" max="16128" width="8.7109375" style="2"/>
    <col min="16129" max="16129" width="5.7109375" style="2" bestFit="1" customWidth="1"/>
    <col min="16130" max="16130" width="49.42578125" style="2" customWidth="1"/>
    <col min="16131" max="16131" width="3.7109375" style="2" bestFit="1" customWidth="1"/>
    <col min="16132" max="16132" width="5.7109375" style="2" customWidth="1"/>
    <col min="16133" max="16134" width="5" style="2" customWidth="1"/>
    <col min="16135" max="16135" width="3.42578125" style="2" bestFit="1" customWidth="1"/>
    <col min="16136" max="16136" width="4.85546875" style="2" customWidth="1"/>
    <col min="16137" max="16137" width="39.28515625" style="2" customWidth="1"/>
    <col min="16138" max="16384" width="8.7109375" style="2"/>
  </cols>
  <sheetData>
    <row r="1" spans="1:9" ht="15" x14ac:dyDescent="0.2">
      <c r="A1" s="176" t="s">
        <v>57</v>
      </c>
      <c r="B1" s="176"/>
      <c r="C1" s="176"/>
      <c r="D1" s="176"/>
      <c r="E1" s="176"/>
      <c r="F1" s="176"/>
      <c r="G1" s="176"/>
      <c r="H1" s="176"/>
      <c r="I1" s="176"/>
    </row>
    <row r="2" spans="1:9" x14ac:dyDescent="0.2">
      <c r="A2" s="69"/>
      <c r="B2" s="179"/>
      <c r="C2" s="180"/>
      <c r="D2" s="180"/>
      <c r="E2" s="180"/>
      <c r="F2" s="180"/>
      <c r="G2" s="180"/>
      <c r="H2" s="181"/>
      <c r="I2" s="86"/>
    </row>
    <row r="3" spans="1:9" x14ac:dyDescent="0.2">
      <c r="A3" s="69"/>
      <c r="B3" s="70" t="s">
        <v>58</v>
      </c>
      <c r="C3" s="69"/>
      <c r="D3" s="69"/>
      <c r="E3" s="69"/>
      <c r="F3" s="69"/>
      <c r="G3" s="69"/>
      <c r="H3" s="69"/>
      <c r="I3" s="71"/>
    </row>
    <row r="4" spans="1:9" ht="24" x14ac:dyDescent="0.2">
      <c r="A4" s="72" t="s">
        <v>59</v>
      </c>
      <c r="B4" s="72" t="s">
        <v>2</v>
      </c>
      <c r="C4" s="72" t="s">
        <v>60</v>
      </c>
      <c r="D4" s="177" t="s">
        <v>61</v>
      </c>
      <c r="E4" s="177"/>
      <c r="F4" s="177"/>
      <c r="G4" s="177"/>
      <c r="H4" s="177"/>
      <c r="I4" s="72" t="s">
        <v>62</v>
      </c>
    </row>
    <row r="5" spans="1:9" x14ac:dyDescent="0.2">
      <c r="A5" s="73" t="s">
        <v>10</v>
      </c>
      <c r="B5" s="74" t="s">
        <v>208</v>
      </c>
      <c r="C5" s="75">
        <v>2</v>
      </c>
      <c r="D5" s="72" t="s">
        <v>63</v>
      </c>
      <c r="E5" s="72" t="s">
        <v>64</v>
      </c>
      <c r="F5" s="72" t="s">
        <v>65</v>
      </c>
      <c r="G5" s="72" t="s">
        <v>66</v>
      </c>
      <c r="H5" s="72" t="s">
        <v>67</v>
      </c>
      <c r="I5" s="76"/>
    </row>
    <row r="6" spans="1:9" x14ac:dyDescent="0.2">
      <c r="A6" s="76">
        <v>1</v>
      </c>
      <c r="B6" s="77" t="s">
        <v>68</v>
      </c>
      <c r="C6" s="76"/>
      <c r="D6" s="76"/>
      <c r="E6" s="76"/>
      <c r="F6" s="76"/>
      <c r="G6" s="76"/>
      <c r="H6" s="76">
        <f t="shared" ref="H6:H11" si="0">1*$C$5</f>
        <v>2</v>
      </c>
      <c r="I6" s="76" t="s">
        <v>69</v>
      </c>
    </row>
    <row r="7" spans="1:9" x14ac:dyDescent="0.2">
      <c r="A7" s="76">
        <v>2</v>
      </c>
      <c r="B7" s="78" t="s">
        <v>70</v>
      </c>
      <c r="C7" s="76"/>
      <c r="D7" s="76"/>
      <c r="E7" s="76"/>
      <c r="F7" s="79"/>
      <c r="G7" s="76"/>
      <c r="H7" s="76">
        <f t="shared" si="0"/>
        <v>2</v>
      </c>
      <c r="I7" s="76" t="s">
        <v>69</v>
      </c>
    </row>
    <row r="8" spans="1:9" x14ac:dyDescent="0.2">
      <c r="A8" s="76">
        <v>3</v>
      </c>
      <c r="B8" s="78" t="s">
        <v>71</v>
      </c>
      <c r="C8" s="76"/>
      <c r="D8" s="76"/>
      <c r="E8" s="76"/>
      <c r="F8" s="76"/>
      <c r="G8" s="76"/>
      <c r="H8" s="76">
        <f t="shared" si="0"/>
        <v>2</v>
      </c>
      <c r="I8" s="76" t="s">
        <v>69</v>
      </c>
    </row>
    <row r="9" spans="1:9" x14ac:dyDescent="0.2">
      <c r="A9" s="76">
        <v>4</v>
      </c>
      <c r="B9" s="80" t="s">
        <v>72</v>
      </c>
      <c r="C9" s="76"/>
      <c r="D9" s="76"/>
      <c r="E9" s="76"/>
      <c r="F9" s="76"/>
      <c r="G9" s="76"/>
      <c r="H9" s="76">
        <f t="shared" si="0"/>
        <v>2</v>
      </c>
      <c r="I9" s="76" t="s">
        <v>69</v>
      </c>
    </row>
    <row r="10" spans="1:9" x14ac:dyDescent="0.2">
      <c r="A10" s="76">
        <v>5</v>
      </c>
      <c r="B10" s="78" t="s">
        <v>73</v>
      </c>
      <c r="C10" s="76"/>
      <c r="D10" s="76"/>
      <c r="E10" s="76"/>
      <c r="F10" s="76"/>
      <c r="G10" s="76"/>
      <c r="H10" s="76">
        <f t="shared" si="0"/>
        <v>2</v>
      </c>
      <c r="I10" s="76" t="s">
        <v>69</v>
      </c>
    </row>
    <row r="11" spans="1:9" x14ac:dyDescent="0.2">
      <c r="A11" s="76">
        <v>6</v>
      </c>
      <c r="B11" s="78" t="s">
        <v>74</v>
      </c>
      <c r="C11" s="76"/>
      <c r="D11" s="76"/>
      <c r="E11" s="76"/>
      <c r="F11" s="76"/>
      <c r="G11" s="76"/>
      <c r="H11" s="76">
        <f t="shared" si="0"/>
        <v>2</v>
      </c>
      <c r="I11" s="76" t="s">
        <v>69</v>
      </c>
    </row>
    <row r="12" spans="1:9" ht="24" x14ac:dyDescent="0.2">
      <c r="A12" s="76">
        <v>7</v>
      </c>
      <c r="B12" s="77" t="s">
        <v>75</v>
      </c>
      <c r="C12" s="81"/>
      <c r="D12" s="81"/>
      <c r="E12" s="76">
        <f>1*$C$5</f>
        <v>2</v>
      </c>
      <c r="F12" s="81"/>
      <c r="G12" s="81"/>
      <c r="H12" s="81"/>
      <c r="I12" s="76" t="s">
        <v>76</v>
      </c>
    </row>
    <row r="13" spans="1:9" ht="24" x14ac:dyDescent="0.2">
      <c r="A13" s="76">
        <v>8</v>
      </c>
      <c r="B13" s="78" t="s">
        <v>77</v>
      </c>
      <c r="C13" s="76"/>
      <c r="D13" s="76">
        <f>1*$C$5</f>
        <v>2</v>
      </c>
      <c r="E13" s="76"/>
      <c r="F13" s="76"/>
      <c r="G13" s="76"/>
      <c r="H13" s="76"/>
      <c r="I13" s="76" t="s">
        <v>78</v>
      </c>
    </row>
    <row r="14" spans="1:9" ht="24" x14ac:dyDescent="0.2">
      <c r="A14" s="76">
        <v>9</v>
      </c>
      <c r="B14" s="82" t="s">
        <v>79</v>
      </c>
      <c r="C14" s="76"/>
      <c r="D14" s="76"/>
      <c r="E14" s="76"/>
      <c r="F14" s="76"/>
      <c r="G14" s="76">
        <v>0</v>
      </c>
      <c r="H14" s="76"/>
      <c r="I14" s="76" t="s">
        <v>80</v>
      </c>
    </row>
    <row r="15" spans="1:9" ht="24" x14ac:dyDescent="0.2">
      <c r="A15" s="76">
        <v>10</v>
      </c>
      <c r="B15" s="82" t="s">
        <v>81</v>
      </c>
      <c r="C15" s="76"/>
      <c r="D15" s="76"/>
      <c r="E15" s="76"/>
      <c r="F15" s="76">
        <v>0</v>
      </c>
      <c r="G15" s="76"/>
      <c r="H15" s="76"/>
      <c r="I15" s="76" t="s">
        <v>82</v>
      </c>
    </row>
    <row r="16" spans="1:9" ht="24" x14ac:dyDescent="0.2">
      <c r="A16" s="76">
        <v>11</v>
      </c>
      <c r="B16" s="78" t="s">
        <v>83</v>
      </c>
      <c r="C16" s="76"/>
      <c r="D16" s="81"/>
      <c r="E16" s="76">
        <f>1*$C$5</f>
        <v>2</v>
      </c>
      <c r="F16" s="76"/>
      <c r="G16" s="76"/>
      <c r="H16" s="76"/>
      <c r="I16" s="76" t="s">
        <v>76</v>
      </c>
    </row>
    <row r="17" spans="1:9" ht="24" x14ac:dyDescent="0.2">
      <c r="A17" s="76">
        <v>12</v>
      </c>
      <c r="B17" s="78" t="s">
        <v>84</v>
      </c>
      <c r="C17" s="76"/>
      <c r="D17" s="76">
        <f>1*$C$5</f>
        <v>2</v>
      </c>
      <c r="E17" s="76"/>
      <c r="F17" s="76"/>
      <c r="G17" s="76"/>
      <c r="H17" s="76"/>
      <c r="I17" s="76" t="s">
        <v>78</v>
      </c>
    </row>
    <row r="18" spans="1:9" ht="24" x14ac:dyDescent="0.2">
      <c r="A18" s="76">
        <v>13</v>
      </c>
      <c r="B18" s="80" t="s">
        <v>85</v>
      </c>
      <c r="C18" s="76"/>
      <c r="D18" s="76"/>
      <c r="E18" s="76"/>
      <c r="F18" s="76">
        <f t="shared" ref="F18:F23" si="1">2*$C$5</f>
        <v>4</v>
      </c>
      <c r="G18" s="76"/>
      <c r="H18" s="76"/>
      <c r="I18" s="76" t="s">
        <v>86</v>
      </c>
    </row>
    <row r="19" spans="1:9" ht="24" x14ac:dyDescent="0.2">
      <c r="A19" s="76">
        <v>14</v>
      </c>
      <c r="B19" s="80" t="s">
        <v>87</v>
      </c>
      <c r="C19" s="76"/>
      <c r="D19" s="76"/>
      <c r="E19" s="76"/>
      <c r="F19" s="76">
        <f t="shared" si="1"/>
        <v>4</v>
      </c>
      <c r="G19" s="76"/>
      <c r="H19" s="76"/>
      <c r="I19" s="76" t="s">
        <v>86</v>
      </c>
    </row>
    <row r="20" spans="1:9" ht="24" x14ac:dyDescent="0.2">
      <c r="A20" s="76">
        <v>15</v>
      </c>
      <c r="B20" s="78" t="s">
        <v>88</v>
      </c>
      <c r="C20" s="76"/>
      <c r="D20" s="76"/>
      <c r="E20" s="76"/>
      <c r="F20" s="76">
        <f t="shared" si="1"/>
        <v>4</v>
      </c>
      <c r="G20" s="76"/>
      <c r="H20" s="76"/>
      <c r="I20" s="76" t="s">
        <v>86</v>
      </c>
    </row>
    <row r="21" spans="1:9" ht="24" x14ac:dyDescent="0.2">
      <c r="A21" s="76">
        <v>16</v>
      </c>
      <c r="B21" s="78" t="s">
        <v>89</v>
      </c>
      <c r="C21" s="76"/>
      <c r="D21" s="76"/>
      <c r="E21" s="76"/>
      <c r="F21" s="76">
        <f t="shared" si="1"/>
        <v>4</v>
      </c>
      <c r="G21" s="76"/>
      <c r="H21" s="76"/>
      <c r="I21" s="76" t="s">
        <v>86</v>
      </c>
    </row>
    <row r="22" spans="1:9" ht="24" x14ac:dyDescent="0.2">
      <c r="A22" s="76">
        <v>17</v>
      </c>
      <c r="B22" s="78" t="s">
        <v>90</v>
      </c>
      <c r="C22" s="76"/>
      <c r="D22" s="76"/>
      <c r="E22" s="76"/>
      <c r="F22" s="76">
        <f t="shared" si="1"/>
        <v>4</v>
      </c>
      <c r="G22" s="76"/>
      <c r="H22" s="76"/>
      <c r="I22" s="76" t="s">
        <v>91</v>
      </c>
    </row>
    <row r="23" spans="1:9" ht="24" x14ac:dyDescent="0.2">
      <c r="A23" s="76">
        <v>18</v>
      </c>
      <c r="B23" s="78" t="s">
        <v>92</v>
      </c>
      <c r="C23" s="76"/>
      <c r="D23" s="76"/>
      <c r="E23" s="76"/>
      <c r="F23" s="76">
        <f t="shared" si="1"/>
        <v>4</v>
      </c>
      <c r="G23" s="76"/>
      <c r="H23" s="76"/>
      <c r="I23" s="76" t="s">
        <v>91</v>
      </c>
    </row>
    <row r="24" spans="1:9" ht="24" x14ac:dyDescent="0.2">
      <c r="A24" s="76">
        <v>19</v>
      </c>
      <c r="B24" s="78" t="s">
        <v>93</v>
      </c>
      <c r="C24" s="76"/>
      <c r="D24" s="76"/>
      <c r="E24" s="76">
        <f>1*$C$5</f>
        <v>2</v>
      </c>
      <c r="F24" s="76"/>
      <c r="G24" s="76"/>
      <c r="H24" s="76"/>
      <c r="I24" s="76" t="s">
        <v>76</v>
      </c>
    </row>
    <row r="25" spans="1:9" ht="24" x14ac:dyDescent="0.2">
      <c r="A25" s="76">
        <v>20</v>
      </c>
      <c r="B25" s="78" t="s">
        <v>94</v>
      </c>
      <c r="C25" s="76"/>
      <c r="D25" s="76"/>
      <c r="E25" s="76"/>
      <c r="F25" s="76">
        <f>1*$C$5</f>
        <v>2</v>
      </c>
      <c r="G25" s="76"/>
      <c r="H25" s="76"/>
      <c r="I25" s="76" t="s">
        <v>95</v>
      </c>
    </row>
    <row r="26" spans="1:9" ht="24" x14ac:dyDescent="0.2">
      <c r="A26" s="76">
        <v>21</v>
      </c>
      <c r="B26" s="83" t="s">
        <v>96</v>
      </c>
      <c r="C26" s="76"/>
      <c r="D26" s="81">
        <f>1*$C$5</f>
        <v>2</v>
      </c>
      <c r="E26" s="76"/>
      <c r="F26" s="76"/>
      <c r="G26" s="76"/>
      <c r="H26" s="76"/>
      <c r="I26" s="76" t="s">
        <v>78</v>
      </c>
    </row>
    <row r="27" spans="1:9" ht="24" x14ac:dyDescent="0.2">
      <c r="A27" s="76">
        <v>22</v>
      </c>
      <c r="B27" s="82" t="s">
        <v>97</v>
      </c>
      <c r="C27" s="76"/>
      <c r="D27" s="81">
        <f>1*$C$5</f>
        <v>2</v>
      </c>
      <c r="E27" s="76"/>
      <c r="F27" s="76"/>
      <c r="G27" s="76"/>
      <c r="H27" s="76"/>
      <c r="I27" s="76" t="s">
        <v>78</v>
      </c>
    </row>
    <row r="28" spans="1:9" x14ac:dyDescent="0.2">
      <c r="A28" s="76">
        <v>23</v>
      </c>
      <c r="B28" s="82" t="s">
        <v>98</v>
      </c>
      <c r="C28" s="76"/>
      <c r="D28" s="76"/>
      <c r="E28" s="76"/>
      <c r="F28" s="76"/>
      <c r="G28" s="76"/>
      <c r="H28" s="81">
        <f>1*$C$5</f>
        <v>2</v>
      </c>
      <c r="I28" s="76" t="s">
        <v>69</v>
      </c>
    </row>
    <row r="29" spans="1:9" x14ac:dyDescent="0.2">
      <c r="A29" s="84" t="s">
        <v>99</v>
      </c>
      <c r="B29" s="85" t="s">
        <v>100</v>
      </c>
      <c r="C29" s="84"/>
      <c r="D29" s="84">
        <f>SUM(D6:D28)</f>
        <v>8</v>
      </c>
      <c r="E29" s="84">
        <f>SUM(E6:E28)</f>
        <v>6</v>
      </c>
      <c r="F29" s="84">
        <f>SUM(F6:F28)</f>
        <v>26</v>
      </c>
      <c r="G29" s="84">
        <f>SUM(G6:G28)</f>
        <v>0</v>
      </c>
      <c r="H29" s="84">
        <f>SUM(H6:H28)</f>
        <v>14</v>
      </c>
      <c r="I29" s="76"/>
    </row>
    <row r="30" spans="1:9" x14ac:dyDescent="0.2">
      <c r="A30" s="178"/>
      <c r="B30" s="178"/>
      <c r="C30" s="178"/>
      <c r="D30" s="178"/>
      <c r="E30" s="178"/>
      <c r="F30" s="178"/>
      <c r="G30" s="178"/>
      <c r="H30" s="178"/>
      <c r="I30" s="86"/>
    </row>
    <row r="31" spans="1:9" x14ac:dyDescent="0.2">
      <c r="A31" s="73" t="s">
        <v>18</v>
      </c>
      <c r="B31" s="74" t="s">
        <v>179</v>
      </c>
      <c r="C31" s="87">
        <v>2</v>
      </c>
      <c r="D31" s="72" t="s">
        <v>63</v>
      </c>
      <c r="E31" s="72" t="s">
        <v>64</v>
      </c>
      <c r="F31" s="72" t="s">
        <v>65</v>
      </c>
      <c r="G31" s="72" t="s">
        <v>66</v>
      </c>
      <c r="H31" s="72" t="s">
        <v>67</v>
      </c>
      <c r="I31" s="76"/>
    </row>
    <row r="32" spans="1:9" ht="24" x14ac:dyDescent="0.2">
      <c r="A32" s="76">
        <v>1</v>
      </c>
      <c r="B32" s="78" t="s">
        <v>103</v>
      </c>
      <c r="C32" s="76"/>
      <c r="D32" s="76">
        <f>1*$C$31</f>
        <v>2</v>
      </c>
      <c r="E32" s="76"/>
      <c r="F32" s="76"/>
      <c r="G32" s="76"/>
      <c r="H32" s="76"/>
      <c r="I32" s="88" t="s">
        <v>102</v>
      </c>
    </row>
    <row r="33" spans="1:9" ht="24" x14ac:dyDescent="0.2">
      <c r="A33" s="76">
        <v>2</v>
      </c>
      <c r="B33" s="78" t="s">
        <v>104</v>
      </c>
      <c r="C33" s="76"/>
      <c r="D33" s="76"/>
      <c r="E33" s="76">
        <f>1*$C$31</f>
        <v>2</v>
      </c>
      <c r="F33" s="76"/>
      <c r="G33" s="76"/>
      <c r="H33" s="76"/>
      <c r="I33" s="88" t="s">
        <v>102</v>
      </c>
    </row>
    <row r="34" spans="1:9" ht="24" x14ac:dyDescent="0.2">
      <c r="A34" s="76">
        <v>3</v>
      </c>
      <c r="B34" s="78" t="s">
        <v>105</v>
      </c>
      <c r="C34" s="76"/>
      <c r="D34" s="76">
        <f>1*$C$31</f>
        <v>2</v>
      </c>
      <c r="E34" s="76"/>
      <c r="F34" s="76"/>
      <c r="G34" s="76"/>
      <c r="H34" s="76"/>
      <c r="I34" s="88" t="s">
        <v>102</v>
      </c>
    </row>
    <row r="35" spans="1:9" ht="24" x14ac:dyDescent="0.2">
      <c r="A35" s="76">
        <v>4</v>
      </c>
      <c r="B35" s="78" t="s">
        <v>106</v>
      </c>
      <c r="C35" s="76"/>
      <c r="D35" s="76">
        <f>1*$C$31</f>
        <v>2</v>
      </c>
      <c r="E35" s="76"/>
      <c r="F35" s="76"/>
      <c r="G35" s="76"/>
      <c r="H35" s="76"/>
      <c r="I35" s="88" t="s">
        <v>102</v>
      </c>
    </row>
    <row r="36" spans="1:9" x14ac:dyDescent="0.2">
      <c r="A36" s="84" t="s">
        <v>99</v>
      </c>
      <c r="B36" s="85" t="s">
        <v>100</v>
      </c>
      <c r="C36" s="84"/>
      <c r="D36" s="84">
        <f>SUM(D32:D35)</f>
        <v>6</v>
      </c>
      <c r="E36" s="84">
        <f>SUM(E32:E35)</f>
        <v>2</v>
      </c>
      <c r="F36" s="84">
        <f>SUM(F32:F35)</f>
        <v>0</v>
      </c>
      <c r="G36" s="84">
        <f>SUM(G32:G35)</f>
        <v>0</v>
      </c>
      <c r="H36" s="84">
        <f>SUM(H32:H35)</f>
        <v>0</v>
      </c>
      <c r="I36" s="86"/>
    </row>
    <row r="37" spans="1:9" x14ac:dyDescent="0.2">
      <c r="A37" s="90"/>
      <c r="B37" s="91"/>
      <c r="C37" s="90"/>
      <c r="D37" s="90"/>
      <c r="E37" s="90"/>
      <c r="F37" s="90"/>
      <c r="G37" s="90"/>
      <c r="H37" s="90"/>
      <c r="I37" s="90"/>
    </row>
    <row r="38" spans="1:9" x14ac:dyDescent="0.2">
      <c r="A38" s="73" t="s">
        <v>101</v>
      </c>
      <c r="B38" s="74" t="s">
        <v>180</v>
      </c>
      <c r="C38" s="87">
        <v>2</v>
      </c>
      <c r="D38" s="72" t="s">
        <v>63</v>
      </c>
      <c r="E38" s="72" t="s">
        <v>64</v>
      </c>
      <c r="F38" s="72" t="s">
        <v>65</v>
      </c>
      <c r="G38" s="72" t="s">
        <v>66</v>
      </c>
      <c r="H38" s="72" t="s">
        <v>67</v>
      </c>
      <c r="I38" s="76"/>
    </row>
    <row r="39" spans="1:9" ht="24" x14ac:dyDescent="0.2">
      <c r="A39" s="76">
        <v>1</v>
      </c>
      <c r="B39" s="78" t="s">
        <v>103</v>
      </c>
      <c r="C39" s="76"/>
      <c r="D39" s="76">
        <f>1*$C$38</f>
        <v>2</v>
      </c>
      <c r="E39" s="76"/>
      <c r="F39" s="76"/>
      <c r="G39" s="76"/>
      <c r="H39" s="76"/>
      <c r="I39" s="88" t="s">
        <v>102</v>
      </c>
    </row>
    <row r="40" spans="1:9" ht="24" x14ac:dyDescent="0.2">
      <c r="A40" s="76">
        <v>2</v>
      </c>
      <c r="B40" s="78" t="s">
        <v>104</v>
      </c>
      <c r="C40" s="76"/>
      <c r="D40" s="76"/>
      <c r="E40" s="76">
        <f>1*$C$38</f>
        <v>2</v>
      </c>
      <c r="F40" s="76"/>
      <c r="G40" s="76"/>
      <c r="H40" s="76"/>
      <c r="I40" s="88" t="s">
        <v>102</v>
      </c>
    </row>
    <row r="41" spans="1:9" ht="24" x14ac:dyDescent="0.2">
      <c r="A41" s="76">
        <v>3</v>
      </c>
      <c r="B41" s="78" t="s">
        <v>105</v>
      </c>
      <c r="C41" s="76"/>
      <c r="D41" s="76">
        <f>1*$C$38</f>
        <v>2</v>
      </c>
      <c r="E41" s="76"/>
      <c r="F41" s="76"/>
      <c r="G41" s="76"/>
      <c r="H41" s="76"/>
      <c r="I41" s="88" t="s">
        <v>102</v>
      </c>
    </row>
    <row r="42" spans="1:9" ht="24" x14ac:dyDescent="0.2">
      <c r="A42" s="76">
        <v>4</v>
      </c>
      <c r="B42" s="78" t="s">
        <v>106</v>
      </c>
      <c r="C42" s="76"/>
      <c r="D42" s="76">
        <f>1*$C$38</f>
        <v>2</v>
      </c>
      <c r="E42" s="76"/>
      <c r="F42" s="76"/>
      <c r="G42" s="76"/>
      <c r="H42" s="76"/>
      <c r="I42" s="88" t="s">
        <v>102</v>
      </c>
    </row>
    <row r="43" spans="1:9" x14ac:dyDescent="0.2">
      <c r="A43" s="76">
        <v>5</v>
      </c>
      <c r="B43" s="82" t="s">
        <v>98</v>
      </c>
      <c r="C43" s="76"/>
      <c r="D43" s="76"/>
      <c r="E43" s="76"/>
      <c r="F43" s="76"/>
      <c r="G43" s="76"/>
      <c r="H43" s="76">
        <f>1*$C$38</f>
        <v>2</v>
      </c>
      <c r="I43" s="76" t="s">
        <v>69</v>
      </c>
    </row>
    <row r="44" spans="1:9" x14ac:dyDescent="0.2">
      <c r="A44" s="84" t="s">
        <v>99</v>
      </c>
      <c r="B44" s="85" t="s">
        <v>100</v>
      </c>
      <c r="C44" s="84"/>
      <c r="D44" s="84">
        <f>SUM(D39:D43)</f>
        <v>6</v>
      </c>
      <c r="E44" s="84">
        <f>SUM(E39:E43)</f>
        <v>2</v>
      </c>
      <c r="F44" s="84">
        <f>SUM(F39:F43)</f>
        <v>0</v>
      </c>
      <c r="G44" s="84">
        <f>SUM(G39:G43)</f>
        <v>0</v>
      </c>
      <c r="H44" s="84">
        <f>SUM(H39:H43)</f>
        <v>2</v>
      </c>
      <c r="I44" s="86"/>
    </row>
    <row r="45" spans="1:9" x14ac:dyDescent="0.2">
      <c r="A45" s="90"/>
      <c r="B45" s="91"/>
      <c r="C45" s="90"/>
      <c r="D45" s="90"/>
      <c r="E45" s="90"/>
      <c r="F45" s="90"/>
      <c r="G45" s="90"/>
      <c r="H45" s="90"/>
      <c r="I45" s="86"/>
    </row>
    <row r="46" spans="1:9" x14ac:dyDescent="0.2">
      <c r="A46" s="73" t="s">
        <v>181</v>
      </c>
      <c r="B46" s="74" t="s">
        <v>182</v>
      </c>
      <c r="C46" s="87">
        <v>2</v>
      </c>
      <c r="D46" s="72" t="s">
        <v>63</v>
      </c>
      <c r="E46" s="72" t="s">
        <v>64</v>
      </c>
      <c r="F46" s="72" t="s">
        <v>65</v>
      </c>
      <c r="G46" s="72" t="s">
        <v>66</v>
      </c>
      <c r="H46" s="72" t="s">
        <v>67</v>
      </c>
      <c r="I46" s="76"/>
    </row>
    <row r="47" spans="1:9" ht="24" x14ac:dyDescent="0.2">
      <c r="A47" s="76">
        <v>1</v>
      </c>
      <c r="B47" s="78" t="s">
        <v>103</v>
      </c>
      <c r="C47" s="76"/>
      <c r="D47" s="76">
        <f>1*$C$46</f>
        <v>2</v>
      </c>
      <c r="E47" s="76"/>
      <c r="F47" s="76"/>
      <c r="G47" s="76"/>
      <c r="H47" s="76"/>
      <c r="I47" s="88" t="s">
        <v>102</v>
      </c>
    </row>
    <row r="48" spans="1:9" ht="24" x14ac:dyDescent="0.2">
      <c r="A48" s="76">
        <v>2</v>
      </c>
      <c r="B48" s="78" t="s">
        <v>104</v>
      </c>
      <c r="C48" s="76"/>
      <c r="D48" s="76"/>
      <c r="E48" s="76">
        <f>1*$C$46</f>
        <v>2</v>
      </c>
      <c r="F48" s="76"/>
      <c r="G48" s="76"/>
      <c r="H48" s="76"/>
      <c r="I48" s="88" t="s">
        <v>102</v>
      </c>
    </row>
    <row r="49" spans="1:9" ht="24" x14ac:dyDescent="0.2">
      <c r="A49" s="76">
        <v>3</v>
      </c>
      <c r="B49" s="78" t="s">
        <v>105</v>
      </c>
      <c r="C49" s="76"/>
      <c r="D49" s="76">
        <f>1*$C$46</f>
        <v>2</v>
      </c>
      <c r="E49" s="76"/>
      <c r="F49" s="76"/>
      <c r="G49" s="76"/>
      <c r="H49" s="76"/>
      <c r="I49" s="88" t="s">
        <v>102</v>
      </c>
    </row>
    <row r="50" spans="1:9" ht="24" x14ac:dyDescent="0.2">
      <c r="A50" s="76">
        <v>4</v>
      </c>
      <c r="B50" s="78" t="s">
        <v>106</v>
      </c>
      <c r="C50" s="76"/>
      <c r="D50" s="76">
        <f>1*$C$46</f>
        <v>2</v>
      </c>
      <c r="E50" s="76"/>
      <c r="F50" s="76"/>
      <c r="G50" s="76"/>
      <c r="H50" s="76"/>
      <c r="I50" s="88" t="s">
        <v>102</v>
      </c>
    </row>
    <row r="51" spans="1:9" x14ac:dyDescent="0.2">
      <c r="A51" s="76">
        <v>5</v>
      </c>
      <c r="B51" s="82" t="s">
        <v>98</v>
      </c>
      <c r="C51" s="76"/>
      <c r="D51" s="76"/>
      <c r="E51" s="76"/>
      <c r="F51" s="76"/>
      <c r="G51" s="76"/>
      <c r="H51" s="76">
        <f>1*$C$46</f>
        <v>2</v>
      </c>
      <c r="I51" s="76" t="s">
        <v>69</v>
      </c>
    </row>
    <row r="52" spans="1:9" x14ac:dyDescent="0.2">
      <c r="A52" s="84" t="s">
        <v>99</v>
      </c>
      <c r="B52" s="85" t="s">
        <v>100</v>
      </c>
      <c r="C52" s="84"/>
      <c r="D52" s="84">
        <f>SUM(D47:D51)</f>
        <v>6</v>
      </c>
      <c r="E52" s="84">
        <f>SUM(E47:E51)</f>
        <v>2</v>
      </c>
      <c r="F52" s="84">
        <f>SUM(F47:F51)</f>
        <v>0</v>
      </c>
      <c r="G52" s="84">
        <f>SUM(G47:G51)</f>
        <v>0</v>
      </c>
      <c r="H52" s="84">
        <f>SUM(H47:H51)</f>
        <v>2</v>
      </c>
      <c r="I52" s="86"/>
    </row>
    <row r="53" spans="1:9" x14ac:dyDescent="0.2">
      <c r="A53" s="90"/>
      <c r="B53" s="91"/>
      <c r="C53" s="90"/>
      <c r="D53" s="90"/>
      <c r="E53" s="90"/>
      <c r="F53" s="90"/>
      <c r="G53" s="90"/>
      <c r="H53" s="90"/>
      <c r="I53" s="86"/>
    </row>
    <row r="54" spans="1:9" x14ac:dyDescent="0.2">
      <c r="A54" s="73" t="s">
        <v>183</v>
      </c>
      <c r="B54" s="74" t="s">
        <v>184</v>
      </c>
      <c r="C54" s="87">
        <v>2</v>
      </c>
      <c r="D54" s="72" t="s">
        <v>63</v>
      </c>
      <c r="E54" s="72" t="s">
        <v>64</v>
      </c>
      <c r="F54" s="72" t="s">
        <v>65</v>
      </c>
      <c r="G54" s="72" t="s">
        <v>66</v>
      </c>
      <c r="H54" s="72" t="s">
        <v>67</v>
      </c>
      <c r="I54" s="76"/>
    </row>
    <row r="55" spans="1:9" ht="24" x14ac:dyDescent="0.2">
      <c r="A55" s="76">
        <v>1</v>
      </c>
      <c r="B55" s="78" t="s">
        <v>103</v>
      </c>
      <c r="C55" s="76"/>
      <c r="D55" s="76">
        <f>1*$C$54</f>
        <v>2</v>
      </c>
      <c r="E55" s="76"/>
      <c r="F55" s="76"/>
      <c r="G55" s="76"/>
      <c r="H55" s="76"/>
      <c r="I55" s="88" t="s">
        <v>102</v>
      </c>
    </row>
    <row r="56" spans="1:9" ht="24" x14ac:dyDescent="0.2">
      <c r="A56" s="76">
        <v>2</v>
      </c>
      <c r="B56" s="78" t="s">
        <v>104</v>
      </c>
      <c r="C56" s="76"/>
      <c r="D56" s="76"/>
      <c r="E56" s="76">
        <f>1*$C$54</f>
        <v>2</v>
      </c>
      <c r="F56" s="76"/>
      <c r="G56" s="76"/>
      <c r="H56" s="76"/>
      <c r="I56" s="88" t="s">
        <v>102</v>
      </c>
    </row>
    <row r="57" spans="1:9" ht="24" x14ac:dyDescent="0.2">
      <c r="A57" s="76">
        <v>3</v>
      </c>
      <c r="B57" s="78" t="s">
        <v>105</v>
      </c>
      <c r="C57" s="76"/>
      <c r="D57" s="76">
        <f>1*$C$54</f>
        <v>2</v>
      </c>
      <c r="E57" s="76"/>
      <c r="F57" s="76"/>
      <c r="G57" s="76"/>
      <c r="H57" s="76"/>
      <c r="I57" s="88" t="s">
        <v>102</v>
      </c>
    </row>
    <row r="58" spans="1:9" ht="24" x14ac:dyDescent="0.2">
      <c r="A58" s="76">
        <v>4</v>
      </c>
      <c r="B58" s="78" t="s">
        <v>106</v>
      </c>
      <c r="C58" s="76"/>
      <c r="D58" s="76">
        <f>1*$C$54</f>
        <v>2</v>
      </c>
      <c r="E58" s="76"/>
      <c r="F58" s="76"/>
      <c r="G58" s="76"/>
      <c r="H58" s="76"/>
      <c r="I58" s="88" t="s">
        <v>102</v>
      </c>
    </row>
    <row r="59" spans="1:9" x14ac:dyDescent="0.2">
      <c r="A59" s="76">
        <v>5</v>
      </c>
      <c r="B59" s="82" t="s">
        <v>98</v>
      </c>
      <c r="C59" s="76"/>
      <c r="D59" s="76"/>
      <c r="E59" s="76"/>
      <c r="F59" s="76"/>
      <c r="G59" s="76"/>
      <c r="H59" s="76">
        <f>1*$C$54</f>
        <v>2</v>
      </c>
      <c r="I59" s="76" t="s">
        <v>69</v>
      </c>
    </row>
    <row r="60" spans="1:9" x14ac:dyDescent="0.2">
      <c r="A60" s="84" t="s">
        <v>99</v>
      </c>
      <c r="B60" s="85" t="s">
        <v>100</v>
      </c>
      <c r="C60" s="84"/>
      <c r="D60" s="84">
        <f>SUM(D55:D59)</f>
        <v>6</v>
      </c>
      <c r="E60" s="84">
        <f>SUM(E55:E59)</f>
        <v>2</v>
      </c>
      <c r="F60" s="84">
        <f>SUM(F55:F59)</f>
        <v>0</v>
      </c>
      <c r="G60" s="84">
        <f>SUM(G55:G59)</f>
        <v>0</v>
      </c>
      <c r="H60" s="84">
        <f>SUM(H55:H59)</f>
        <v>2</v>
      </c>
      <c r="I60" s="86"/>
    </row>
    <row r="61" spans="1:9" x14ac:dyDescent="0.2">
      <c r="A61" s="90"/>
      <c r="B61" s="91"/>
      <c r="C61" s="90"/>
      <c r="D61" s="90"/>
      <c r="E61" s="90"/>
      <c r="F61" s="90"/>
      <c r="G61" s="90"/>
      <c r="H61" s="90"/>
      <c r="I61" s="90"/>
    </row>
    <row r="62" spans="1:9" s="111" customFormat="1" x14ac:dyDescent="0.2">
      <c r="A62" s="112" t="s">
        <v>189</v>
      </c>
      <c r="B62" s="113" t="s">
        <v>188</v>
      </c>
      <c r="C62" s="114">
        <v>2</v>
      </c>
      <c r="D62" s="115" t="s">
        <v>63</v>
      </c>
      <c r="E62" s="115" t="s">
        <v>64</v>
      </c>
      <c r="F62" s="115" t="s">
        <v>65</v>
      </c>
      <c r="G62" s="115" t="s">
        <v>66</v>
      </c>
      <c r="H62" s="115" t="s">
        <v>67</v>
      </c>
      <c r="I62" s="116"/>
    </row>
    <row r="63" spans="1:9" s="111" customFormat="1" x14ac:dyDescent="0.2">
      <c r="A63" s="116">
        <v>1</v>
      </c>
      <c r="B63" s="117" t="s">
        <v>68</v>
      </c>
      <c r="C63" s="116"/>
      <c r="D63" s="116"/>
      <c r="E63" s="116"/>
      <c r="F63" s="116"/>
      <c r="G63" s="116"/>
      <c r="H63" s="116">
        <f t="shared" ref="H63:H68" si="2">1*$C$62</f>
        <v>2</v>
      </c>
      <c r="I63" s="116" t="s">
        <v>69</v>
      </c>
    </row>
    <row r="64" spans="1:9" s="111" customFormat="1" x14ac:dyDescent="0.2">
      <c r="A64" s="116">
        <v>2</v>
      </c>
      <c r="B64" s="117" t="s">
        <v>70</v>
      </c>
      <c r="C64" s="116"/>
      <c r="D64" s="116"/>
      <c r="E64" s="116"/>
      <c r="F64" s="118"/>
      <c r="G64" s="116"/>
      <c r="H64" s="116">
        <f t="shared" si="2"/>
        <v>2</v>
      </c>
      <c r="I64" s="116" t="s">
        <v>69</v>
      </c>
    </row>
    <row r="65" spans="1:9" s="111" customFormat="1" x14ac:dyDescent="0.2">
      <c r="A65" s="116">
        <v>3</v>
      </c>
      <c r="B65" s="117" t="s">
        <v>71</v>
      </c>
      <c r="C65" s="116"/>
      <c r="D65" s="116"/>
      <c r="E65" s="116"/>
      <c r="F65" s="116"/>
      <c r="G65" s="116"/>
      <c r="H65" s="116">
        <f t="shared" si="2"/>
        <v>2</v>
      </c>
      <c r="I65" s="116" t="s">
        <v>69</v>
      </c>
    </row>
    <row r="66" spans="1:9" s="111" customFormat="1" x14ac:dyDescent="0.2">
      <c r="A66" s="116">
        <v>4</v>
      </c>
      <c r="B66" s="119" t="s">
        <v>72</v>
      </c>
      <c r="C66" s="116"/>
      <c r="D66" s="116"/>
      <c r="E66" s="116"/>
      <c r="F66" s="116"/>
      <c r="G66" s="116"/>
      <c r="H66" s="116">
        <f t="shared" si="2"/>
        <v>2</v>
      </c>
      <c r="I66" s="116" t="s">
        <v>69</v>
      </c>
    </row>
    <row r="67" spans="1:9" s="111" customFormat="1" x14ac:dyDescent="0.2">
      <c r="A67" s="116">
        <v>5</v>
      </c>
      <c r="B67" s="117" t="s">
        <v>187</v>
      </c>
      <c r="C67" s="116"/>
      <c r="D67" s="116"/>
      <c r="E67" s="116"/>
      <c r="F67" s="116"/>
      <c r="G67" s="116"/>
      <c r="H67" s="116">
        <f t="shared" si="2"/>
        <v>2</v>
      </c>
      <c r="I67" s="116" t="s">
        <v>69</v>
      </c>
    </row>
    <row r="68" spans="1:9" s="111" customFormat="1" x14ac:dyDescent="0.2">
      <c r="A68" s="116">
        <v>6</v>
      </c>
      <c r="B68" s="117" t="s">
        <v>74</v>
      </c>
      <c r="C68" s="116"/>
      <c r="D68" s="116"/>
      <c r="E68" s="116"/>
      <c r="F68" s="116"/>
      <c r="G68" s="116"/>
      <c r="H68" s="116">
        <f t="shared" si="2"/>
        <v>2</v>
      </c>
      <c r="I68" s="116" t="s">
        <v>69</v>
      </c>
    </row>
    <row r="69" spans="1:9" s="111" customFormat="1" x14ac:dyDescent="0.2">
      <c r="A69" s="116">
        <v>7</v>
      </c>
      <c r="B69" s="120" t="s">
        <v>186</v>
      </c>
      <c r="C69" s="121"/>
      <c r="D69" s="121"/>
      <c r="E69" s="116">
        <f>1*$C$62</f>
        <v>2</v>
      </c>
      <c r="F69" s="121"/>
      <c r="G69" s="121"/>
      <c r="H69" s="121"/>
      <c r="I69" s="121" t="s">
        <v>76</v>
      </c>
    </row>
    <row r="70" spans="1:9" s="111" customFormat="1" ht="24" x14ac:dyDescent="0.2">
      <c r="A70" s="116">
        <v>8</v>
      </c>
      <c r="B70" s="117" t="s">
        <v>185</v>
      </c>
      <c r="C70" s="116"/>
      <c r="D70" s="116">
        <f>1*$C$62</f>
        <v>2</v>
      </c>
      <c r="E70" s="116"/>
      <c r="F70" s="116"/>
      <c r="G70" s="116"/>
      <c r="H70" s="116"/>
      <c r="I70" s="116" t="s">
        <v>78</v>
      </c>
    </row>
    <row r="71" spans="1:9" s="111" customFormat="1" ht="24" x14ac:dyDescent="0.2">
      <c r="A71" s="116">
        <v>9</v>
      </c>
      <c r="B71" s="119" t="s">
        <v>190</v>
      </c>
      <c r="C71" s="116"/>
      <c r="D71" s="116"/>
      <c r="E71" s="116"/>
      <c r="F71" s="116">
        <f>2*$C$62</f>
        <v>4</v>
      </c>
      <c r="G71" s="116"/>
      <c r="H71" s="116"/>
      <c r="I71" s="116" t="s">
        <v>86</v>
      </c>
    </row>
    <row r="72" spans="1:9" s="111" customFormat="1" x14ac:dyDescent="0.2">
      <c r="A72" s="122" t="s">
        <v>99</v>
      </c>
      <c r="B72" s="123" t="s">
        <v>100</v>
      </c>
      <c r="C72" s="122"/>
      <c r="D72" s="122">
        <f>SUM(D63:D71)</f>
        <v>2</v>
      </c>
      <c r="E72" s="122">
        <f>SUM(E63:E71)</f>
        <v>2</v>
      </c>
      <c r="F72" s="122">
        <f>SUM(F63:F71)</f>
        <v>4</v>
      </c>
      <c r="G72" s="122">
        <f>SUM(G63:G71)</f>
        <v>0</v>
      </c>
      <c r="H72" s="122">
        <f>SUM(H63:H71)</f>
        <v>12</v>
      </c>
      <c r="I72" s="116"/>
    </row>
    <row r="73" spans="1:9" s="111" customFormat="1" x14ac:dyDescent="0.2">
      <c r="A73" s="137"/>
      <c r="B73" s="138"/>
      <c r="C73" s="137"/>
      <c r="D73" s="137"/>
      <c r="E73" s="137"/>
      <c r="F73" s="137"/>
      <c r="G73" s="137"/>
      <c r="H73" s="137"/>
      <c r="I73" s="116"/>
    </row>
    <row r="74" spans="1:9" x14ac:dyDescent="0.2">
      <c r="A74" s="73" t="s">
        <v>191</v>
      </c>
      <c r="B74" s="74" t="s">
        <v>209</v>
      </c>
      <c r="C74" s="87">
        <v>3</v>
      </c>
      <c r="D74" s="72" t="s">
        <v>63</v>
      </c>
      <c r="E74" s="72" t="s">
        <v>64</v>
      </c>
      <c r="F74" s="72" t="s">
        <v>65</v>
      </c>
      <c r="G74" s="72" t="s">
        <v>66</v>
      </c>
      <c r="H74" s="72" t="s">
        <v>67</v>
      </c>
      <c r="I74" s="76"/>
    </row>
    <row r="75" spans="1:9" ht="24" x14ac:dyDescent="0.2">
      <c r="A75" s="76">
        <v>1</v>
      </c>
      <c r="B75" s="78" t="s">
        <v>103</v>
      </c>
      <c r="C75" s="76"/>
      <c r="D75" s="76">
        <f>1*$C$74</f>
        <v>3</v>
      </c>
      <c r="E75" s="76"/>
      <c r="F75" s="76"/>
      <c r="G75" s="76"/>
      <c r="H75" s="76"/>
      <c r="I75" s="88" t="s">
        <v>102</v>
      </c>
    </row>
    <row r="76" spans="1:9" ht="24" x14ac:dyDescent="0.2">
      <c r="A76" s="76">
        <v>2</v>
      </c>
      <c r="B76" s="78" t="s">
        <v>104</v>
      </c>
      <c r="C76" s="76"/>
      <c r="D76" s="76"/>
      <c r="E76" s="76">
        <f>1*$C$74</f>
        <v>3</v>
      </c>
      <c r="F76" s="76"/>
      <c r="G76" s="76"/>
      <c r="H76" s="76"/>
      <c r="I76" s="88" t="s">
        <v>102</v>
      </c>
    </row>
    <row r="77" spans="1:9" ht="24" x14ac:dyDescent="0.2">
      <c r="A77" s="76">
        <v>3</v>
      </c>
      <c r="B77" s="78" t="s">
        <v>105</v>
      </c>
      <c r="C77" s="76"/>
      <c r="D77" s="76">
        <f>1*$C$74</f>
        <v>3</v>
      </c>
      <c r="E77" s="76"/>
      <c r="F77" s="76"/>
      <c r="G77" s="76"/>
      <c r="H77" s="76"/>
      <c r="I77" s="88" t="s">
        <v>102</v>
      </c>
    </row>
    <row r="78" spans="1:9" ht="24" x14ac:dyDescent="0.2">
      <c r="A78" s="76">
        <v>4</v>
      </c>
      <c r="B78" s="78" t="s">
        <v>106</v>
      </c>
      <c r="C78" s="76"/>
      <c r="D78" s="76">
        <f>1*$C$74</f>
        <v>3</v>
      </c>
      <c r="E78" s="76"/>
      <c r="F78" s="76"/>
      <c r="G78" s="76"/>
      <c r="H78" s="76"/>
      <c r="I78" s="88" t="s">
        <v>102</v>
      </c>
    </row>
    <row r="79" spans="1:9" x14ac:dyDescent="0.2">
      <c r="A79" s="84" t="s">
        <v>99</v>
      </c>
      <c r="B79" s="85" t="s">
        <v>100</v>
      </c>
      <c r="C79" s="84"/>
      <c r="D79" s="84">
        <f>SUM(D75:D78)</f>
        <v>9</v>
      </c>
      <c r="E79" s="84">
        <f t="shared" ref="E79:H79" si="3">SUM(E75:E78)</f>
        <v>3</v>
      </c>
      <c r="F79" s="84">
        <f t="shared" si="3"/>
        <v>0</v>
      </c>
      <c r="G79" s="84">
        <f t="shared" si="3"/>
        <v>0</v>
      </c>
      <c r="H79" s="84">
        <f t="shared" si="3"/>
        <v>0</v>
      </c>
      <c r="I79" s="86"/>
    </row>
    <row r="80" spans="1:9" x14ac:dyDescent="0.2">
      <c r="A80" s="90"/>
      <c r="B80" s="91"/>
      <c r="C80" s="90"/>
      <c r="D80" s="90"/>
      <c r="E80" s="90"/>
      <c r="F80" s="90"/>
      <c r="G80" s="90"/>
      <c r="H80" s="90"/>
      <c r="I80" s="86"/>
    </row>
    <row r="81" spans="1:9" x14ac:dyDescent="0.2">
      <c r="A81" s="73" t="s">
        <v>148</v>
      </c>
      <c r="B81" s="74" t="s">
        <v>210</v>
      </c>
      <c r="C81" s="87">
        <v>2</v>
      </c>
      <c r="D81" s="72" t="s">
        <v>63</v>
      </c>
      <c r="E81" s="72" t="s">
        <v>64</v>
      </c>
      <c r="F81" s="72" t="s">
        <v>65</v>
      </c>
      <c r="G81" s="72" t="s">
        <v>66</v>
      </c>
      <c r="H81" s="72" t="s">
        <v>67</v>
      </c>
      <c r="I81" s="76"/>
    </row>
    <row r="82" spans="1:9" ht="24" x14ac:dyDescent="0.2">
      <c r="A82" s="76">
        <v>1</v>
      </c>
      <c r="B82" s="78" t="s">
        <v>211</v>
      </c>
      <c r="C82" s="76"/>
      <c r="D82" s="76">
        <f>1*$C$81</f>
        <v>2</v>
      </c>
      <c r="E82" s="76"/>
      <c r="F82" s="76"/>
      <c r="G82" s="76"/>
      <c r="H82" s="76"/>
      <c r="I82" s="88" t="s">
        <v>102</v>
      </c>
    </row>
    <row r="83" spans="1:9" ht="24" x14ac:dyDescent="0.2">
      <c r="A83" s="76">
        <v>2</v>
      </c>
      <c r="B83" s="78" t="s">
        <v>212</v>
      </c>
      <c r="C83" s="76"/>
      <c r="D83" s="76"/>
      <c r="E83" s="76">
        <f>1*$C$81</f>
        <v>2</v>
      </c>
      <c r="F83" s="76"/>
      <c r="G83" s="76"/>
      <c r="H83" s="76"/>
      <c r="I83" s="88" t="s">
        <v>102</v>
      </c>
    </row>
    <row r="84" spans="1:9" ht="24" x14ac:dyDescent="0.2">
      <c r="A84" s="76">
        <v>3</v>
      </c>
      <c r="B84" s="78" t="s">
        <v>213</v>
      </c>
      <c r="C84" s="76"/>
      <c r="D84" s="76">
        <f>1*$C$81</f>
        <v>2</v>
      </c>
      <c r="E84" s="76"/>
      <c r="F84" s="76"/>
      <c r="G84" s="76"/>
      <c r="H84" s="76"/>
      <c r="I84" s="88" t="s">
        <v>102</v>
      </c>
    </row>
    <row r="85" spans="1:9" x14ac:dyDescent="0.2">
      <c r="A85" s="76">
        <v>4</v>
      </c>
      <c r="B85" s="82" t="s">
        <v>98</v>
      </c>
      <c r="C85" s="76"/>
      <c r="D85" s="76"/>
      <c r="E85" s="76"/>
      <c r="F85" s="76"/>
      <c r="G85" s="76"/>
      <c r="H85" s="76">
        <f>1*$C$81</f>
        <v>2</v>
      </c>
      <c r="I85" s="76" t="s">
        <v>69</v>
      </c>
    </row>
    <row r="86" spans="1:9" x14ac:dyDescent="0.2">
      <c r="A86" s="84" t="s">
        <v>99</v>
      </c>
      <c r="B86" s="85" t="s">
        <v>100</v>
      </c>
      <c r="C86" s="84"/>
      <c r="D86" s="84">
        <f>SUM(D82:D85)</f>
        <v>4</v>
      </c>
      <c r="E86" s="84">
        <f t="shared" ref="E86:H86" si="4">SUM(E82:E85)</f>
        <v>2</v>
      </c>
      <c r="F86" s="84">
        <f t="shared" si="4"/>
        <v>0</v>
      </c>
      <c r="G86" s="84">
        <f t="shared" si="4"/>
        <v>0</v>
      </c>
      <c r="H86" s="84">
        <f t="shared" si="4"/>
        <v>2</v>
      </c>
      <c r="I86" s="86"/>
    </row>
    <row r="87" spans="1:9" x14ac:dyDescent="0.2">
      <c r="A87" s="90"/>
      <c r="B87" s="91"/>
      <c r="C87" s="90"/>
      <c r="D87" s="90"/>
      <c r="E87" s="90"/>
      <c r="F87" s="90"/>
      <c r="G87" s="90"/>
      <c r="H87" s="90"/>
      <c r="I87" s="86"/>
    </row>
    <row r="88" spans="1:9" x14ac:dyDescent="0.2">
      <c r="A88" s="73" t="s">
        <v>218</v>
      </c>
      <c r="B88" s="74" t="s">
        <v>107</v>
      </c>
      <c r="C88" s="75">
        <f>C5</f>
        <v>2</v>
      </c>
      <c r="D88" s="72" t="s">
        <v>63</v>
      </c>
      <c r="E88" s="72" t="s">
        <v>64</v>
      </c>
      <c r="F88" s="72" t="s">
        <v>65</v>
      </c>
      <c r="G88" s="72" t="s">
        <v>66</v>
      </c>
      <c r="H88" s="72" t="s">
        <v>67</v>
      </c>
      <c r="I88" s="76"/>
    </row>
    <row r="89" spans="1:9" x14ac:dyDescent="0.2">
      <c r="A89" s="76">
        <v>1</v>
      </c>
      <c r="B89" s="78" t="s">
        <v>108</v>
      </c>
      <c r="C89" s="76"/>
      <c r="D89" s="76"/>
      <c r="E89" s="76"/>
      <c r="F89" s="76"/>
      <c r="G89" s="76"/>
      <c r="H89" s="76">
        <f t="shared" ref="H89:H129" si="5">1*$C$88</f>
        <v>2</v>
      </c>
      <c r="I89" s="76" t="s">
        <v>69</v>
      </c>
    </row>
    <row r="90" spans="1:9" x14ac:dyDescent="0.2">
      <c r="A90" s="76">
        <v>2</v>
      </c>
      <c r="B90" s="78" t="s">
        <v>109</v>
      </c>
      <c r="C90" s="76"/>
      <c r="D90" s="76"/>
      <c r="E90" s="76"/>
      <c r="F90" s="76"/>
      <c r="G90" s="76"/>
      <c r="H90" s="76">
        <f t="shared" si="5"/>
        <v>2</v>
      </c>
      <c r="I90" s="76" t="s">
        <v>69</v>
      </c>
    </row>
    <row r="91" spans="1:9" x14ac:dyDescent="0.2">
      <c r="A91" s="76">
        <v>3</v>
      </c>
      <c r="B91" s="78" t="s">
        <v>110</v>
      </c>
      <c r="C91" s="76"/>
      <c r="D91" s="76"/>
      <c r="E91" s="76"/>
      <c r="F91" s="76"/>
      <c r="G91" s="76"/>
      <c r="H91" s="76">
        <f t="shared" si="5"/>
        <v>2</v>
      </c>
      <c r="I91" s="76" t="s">
        <v>69</v>
      </c>
    </row>
    <row r="92" spans="1:9" x14ac:dyDescent="0.2">
      <c r="A92" s="76">
        <v>4</v>
      </c>
      <c r="B92" s="78" t="s">
        <v>111</v>
      </c>
      <c r="C92" s="76"/>
      <c r="D92" s="76"/>
      <c r="E92" s="76"/>
      <c r="F92" s="76"/>
      <c r="G92" s="76"/>
      <c r="H92" s="76">
        <f t="shared" si="5"/>
        <v>2</v>
      </c>
      <c r="I92" s="76" t="s">
        <v>69</v>
      </c>
    </row>
    <row r="93" spans="1:9" x14ac:dyDescent="0.2">
      <c r="A93" s="76">
        <v>5</v>
      </c>
      <c r="B93" s="78" t="s">
        <v>112</v>
      </c>
      <c r="C93" s="76"/>
      <c r="D93" s="76"/>
      <c r="E93" s="76"/>
      <c r="F93" s="76"/>
      <c r="G93" s="76"/>
      <c r="H93" s="76">
        <f t="shared" si="5"/>
        <v>2</v>
      </c>
      <c r="I93" s="76" t="s">
        <v>69</v>
      </c>
    </row>
    <row r="94" spans="1:9" x14ac:dyDescent="0.2">
      <c r="A94" s="76">
        <v>6</v>
      </c>
      <c r="B94" s="78" t="s">
        <v>113</v>
      </c>
      <c r="C94" s="76"/>
      <c r="D94" s="76"/>
      <c r="E94" s="76"/>
      <c r="F94" s="76"/>
      <c r="G94" s="76"/>
      <c r="H94" s="76">
        <f t="shared" si="5"/>
        <v>2</v>
      </c>
      <c r="I94" s="76" t="s">
        <v>69</v>
      </c>
    </row>
    <row r="95" spans="1:9" x14ac:dyDescent="0.2">
      <c r="A95" s="76">
        <v>7</v>
      </c>
      <c r="B95" s="78" t="s">
        <v>114</v>
      </c>
      <c r="C95" s="76"/>
      <c r="D95" s="76"/>
      <c r="E95" s="76"/>
      <c r="F95" s="76"/>
      <c r="G95" s="76"/>
      <c r="H95" s="76">
        <f t="shared" si="5"/>
        <v>2</v>
      </c>
      <c r="I95" s="76" t="s">
        <v>69</v>
      </c>
    </row>
    <row r="96" spans="1:9" x14ac:dyDescent="0.2">
      <c r="A96" s="76">
        <v>8</v>
      </c>
      <c r="B96" s="78" t="s">
        <v>115</v>
      </c>
      <c r="C96" s="76"/>
      <c r="D96" s="76"/>
      <c r="E96" s="76"/>
      <c r="F96" s="76"/>
      <c r="G96" s="76"/>
      <c r="H96" s="76">
        <f t="shared" si="5"/>
        <v>2</v>
      </c>
      <c r="I96" s="76" t="s">
        <v>69</v>
      </c>
    </row>
    <row r="97" spans="1:9" x14ac:dyDescent="0.2">
      <c r="A97" s="76">
        <v>9</v>
      </c>
      <c r="B97" s="77" t="s">
        <v>116</v>
      </c>
      <c r="C97" s="76"/>
      <c r="D97" s="76"/>
      <c r="E97" s="76"/>
      <c r="F97" s="76"/>
      <c r="G97" s="76"/>
      <c r="H97" s="76">
        <f t="shared" si="5"/>
        <v>2</v>
      </c>
      <c r="I97" s="76" t="s">
        <v>69</v>
      </c>
    </row>
    <row r="98" spans="1:9" x14ac:dyDescent="0.2">
      <c r="A98" s="76">
        <v>10</v>
      </c>
      <c r="B98" s="78" t="s">
        <v>117</v>
      </c>
      <c r="C98" s="76"/>
      <c r="D98" s="76"/>
      <c r="E98" s="76"/>
      <c r="F98" s="76"/>
      <c r="G98" s="76"/>
      <c r="H98" s="76">
        <f t="shared" si="5"/>
        <v>2</v>
      </c>
      <c r="I98" s="76" t="s">
        <v>69</v>
      </c>
    </row>
    <row r="99" spans="1:9" x14ac:dyDescent="0.2">
      <c r="A99" s="76">
        <v>11</v>
      </c>
      <c r="B99" s="78" t="s">
        <v>118</v>
      </c>
      <c r="C99" s="76"/>
      <c r="D99" s="76"/>
      <c r="E99" s="76"/>
      <c r="F99" s="76"/>
      <c r="G99" s="76"/>
      <c r="H99" s="76">
        <f t="shared" si="5"/>
        <v>2</v>
      </c>
      <c r="I99" s="76" t="s">
        <v>69</v>
      </c>
    </row>
    <row r="100" spans="1:9" x14ac:dyDescent="0.2">
      <c r="A100" s="76">
        <v>12</v>
      </c>
      <c r="B100" s="78" t="s">
        <v>119</v>
      </c>
      <c r="C100" s="76"/>
      <c r="D100" s="76"/>
      <c r="E100" s="76"/>
      <c r="F100" s="76"/>
      <c r="G100" s="76"/>
      <c r="H100" s="76">
        <f t="shared" si="5"/>
        <v>2</v>
      </c>
      <c r="I100" s="76" t="s">
        <v>69</v>
      </c>
    </row>
    <row r="101" spans="1:9" x14ac:dyDescent="0.2">
      <c r="A101" s="76">
        <v>13</v>
      </c>
      <c r="B101" s="78" t="s">
        <v>120</v>
      </c>
      <c r="C101" s="76"/>
      <c r="D101" s="76"/>
      <c r="E101" s="76"/>
      <c r="F101" s="76"/>
      <c r="G101" s="76"/>
      <c r="H101" s="76">
        <f t="shared" si="5"/>
        <v>2</v>
      </c>
      <c r="I101" s="76" t="s">
        <v>69</v>
      </c>
    </row>
    <row r="102" spans="1:9" x14ac:dyDescent="0.2">
      <c r="A102" s="76">
        <v>14</v>
      </c>
      <c r="B102" s="78" t="s">
        <v>121</v>
      </c>
      <c r="C102" s="76"/>
      <c r="D102" s="76"/>
      <c r="E102" s="76"/>
      <c r="F102" s="76"/>
      <c r="G102" s="76"/>
      <c r="H102" s="76">
        <f t="shared" si="5"/>
        <v>2</v>
      </c>
      <c r="I102" s="76" t="s">
        <v>69</v>
      </c>
    </row>
    <row r="103" spans="1:9" x14ac:dyDescent="0.2">
      <c r="A103" s="76">
        <v>15</v>
      </c>
      <c r="B103" s="78" t="s">
        <v>122</v>
      </c>
      <c r="C103" s="76"/>
      <c r="D103" s="76"/>
      <c r="E103" s="76"/>
      <c r="F103" s="76"/>
      <c r="G103" s="76"/>
      <c r="H103" s="76">
        <f t="shared" si="5"/>
        <v>2</v>
      </c>
      <c r="I103" s="76" t="s">
        <v>69</v>
      </c>
    </row>
    <row r="104" spans="1:9" x14ac:dyDescent="0.2">
      <c r="A104" s="76">
        <v>16</v>
      </c>
      <c r="B104" s="78" t="s">
        <v>123</v>
      </c>
      <c r="C104" s="76"/>
      <c r="D104" s="76"/>
      <c r="E104" s="76"/>
      <c r="F104" s="76"/>
      <c r="G104" s="76"/>
      <c r="H104" s="76">
        <f t="shared" si="5"/>
        <v>2</v>
      </c>
      <c r="I104" s="76" t="s">
        <v>69</v>
      </c>
    </row>
    <row r="105" spans="1:9" x14ac:dyDescent="0.2">
      <c r="A105" s="76">
        <v>17</v>
      </c>
      <c r="B105" s="78" t="s">
        <v>124</v>
      </c>
      <c r="C105" s="76"/>
      <c r="D105" s="76"/>
      <c r="E105" s="76"/>
      <c r="F105" s="76"/>
      <c r="G105" s="76"/>
      <c r="H105" s="76">
        <f t="shared" si="5"/>
        <v>2</v>
      </c>
      <c r="I105" s="76" t="s">
        <v>69</v>
      </c>
    </row>
    <row r="106" spans="1:9" x14ac:dyDescent="0.2">
      <c r="A106" s="76">
        <v>18</v>
      </c>
      <c r="B106" s="78" t="s">
        <v>125</v>
      </c>
      <c r="C106" s="76"/>
      <c r="D106" s="76"/>
      <c r="E106" s="76"/>
      <c r="F106" s="76"/>
      <c r="G106" s="76"/>
      <c r="H106" s="76">
        <f t="shared" si="5"/>
        <v>2</v>
      </c>
      <c r="I106" s="76" t="s">
        <v>69</v>
      </c>
    </row>
    <row r="107" spans="1:9" x14ac:dyDescent="0.2">
      <c r="A107" s="76">
        <v>19</v>
      </c>
      <c r="B107" s="78" t="s">
        <v>126</v>
      </c>
      <c r="C107" s="76"/>
      <c r="D107" s="76"/>
      <c r="E107" s="76"/>
      <c r="F107" s="76"/>
      <c r="G107" s="76"/>
      <c r="H107" s="76">
        <f t="shared" si="5"/>
        <v>2</v>
      </c>
      <c r="I107" s="76" t="s">
        <v>69</v>
      </c>
    </row>
    <row r="108" spans="1:9" x14ac:dyDescent="0.2">
      <c r="A108" s="76">
        <v>20</v>
      </c>
      <c r="B108" s="78" t="s">
        <v>127</v>
      </c>
      <c r="C108" s="76"/>
      <c r="D108" s="76"/>
      <c r="E108" s="76"/>
      <c r="F108" s="76"/>
      <c r="G108" s="76"/>
      <c r="H108" s="76">
        <f t="shared" si="5"/>
        <v>2</v>
      </c>
      <c r="I108" s="76" t="s">
        <v>69</v>
      </c>
    </row>
    <row r="109" spans="1:9" x14ac:dyDescent="0.2">
      <c r="A109" s="76">
        <v>21</v>
      </c>
      <c r="B109" s="78" t="s">
        <v>128</v>
      </c>
      <c r="C109" s="81"/>
      <c r="D109" s="81"/>
      <c r="E109" s="81"/>
      <c r="F109" s="81"/>
      <c r="G109" s="81"/>
      <c r="H109" s="76">
        <f t="shared" si="5"/>
        <v>2</v>
      </c>
      <c r="I109" s="76" t="s">
        <v>69</v>
      </c>
    </row>
    <row r="110" spans="1:9" x14ac:dyDescent="0.2">
      <c r="A110" s="76">
        <v>22</v>
      </c>
      <c r="B110" s="78" t="s">
        <v>129</v>
      </c>
      <c r="C110" s="81"/>
      <c r="D110" s="81"/>
      <c r="E110" s="81"/>
      <c r="F110" s="81"/>
      <c r="G110" s="81"/>
      <c r="H110" s="76">
        <f t="shared" si="5"/>
        <v>2</v>
      </c>
      <c r="I110" s="76" t="s">
        <v>69</v>
      </c>
    </row>
    <row r="111" spans="1:9" x14ac:dyDescent="0.2">
      <c r="A111" s="76">
        <v>23</v>
      </c>
      <c r="B111" s="78" t="s">
        <v>116</v>
      </c>
      <c r="C111" s="81"/>
      <c r="D111" s="81"/>
      <c r="E111" s="81"/>
      <c r="F111" s="81"/>
      <c r="G111" s="81"/>
      <c r="H111" s="76">
        <f t="shared" si="5"/>
        <v>2</v>
      </c>
      <c r="I111" s="76" t="s">
        <v>69</v>
      </c>
    </row>
    <row r="112" spans="1:9" x14ac:dyDescent="0.2">
      <c r="A112" s="76">
        <v>24</v>
      </c>
      <c r="B112" s="78" t="s">
        <v>130</v>
      </c>
      <c r="C112" s="81"/>
      <c r="D112" s="81"/>
      <c r="E112" s="81"/>
      <c r="F112" s="81"/>
      <c r="G112" s="81"/>
      <c r="H112" s="76">
        <f t="shared" si="5"/>
        <v>2</v>
      </c>
      <c r="I112" s="76" t="s">
        <v>69</v>
      </c>
    </row>
    <row r="113" spans="1:9" x14ac:dyDescent="0.2">
      <c r="A113" s="76">
        <v>25</v>
      </c>
      <c r="B113" s="78" t="s">
        <v>131</v>
      </c>
      <c r="C113" s="81"/>
      <c r="D113" s="81"/>
      <c r="E113" s="81"/>
      <c r="F113" s="81"/>
      <c r="G113" s="81"/>
      <c r="H113" s="76">
        <f t="shared" si="5"/>
        <v>2</v>
      </c>
      <c r="I113" s="76" t="s">
        <v>69</v>
      </c>
    </row>
    <row r="114" spans="1:9" x14ac:dyDescent="0.2">
      <c r="A114" s="76">
        <v>26</v>
      </c>
      <c r="B114" s="78" t="s">
        <v>132</v>
      </c>
      <c r="C114" s="81"/>
      <c r="D114" s="81"/>
      <c r="E114" s="81"/>
      <c r="F114" s="81"/>
      <c r="G114" s="81"/>
      <c r="H114" s="76">
        <f t="shared" si="5"/>
        <v>2</v>
      </c>
      <c r="I114" s="76" t="s">
        <v>69</v>
      </c>
    </row>
    <row r="115" spans="1:9" x14ac:dyDescent="0.2">
      <c r="A115" s="76">
        <v>27</v>
      </c>
      <c r="B115" s="78" t="s">
        <v>133</v>
      </c>
      <c r="C115" s="81"/>
      <c r="D115" s="81"/>
      <c r="E115" s="81"/>
      <c r="F115" s="81"/>
      <c r="G115" s="81"/>
      <c r="H115" s="76">
        <f t="shared" si="5"/>
        <v>2</v>
      </c>
      <c r="I115" s="76" t="s">
        <v>69</v>
      </c>
    </row>
    <row r="116" spans="1:9" x14ac:dyDescent="0.2">
      <c r="A116" s="76">
        <v>28</v>
      </c>
      <c r="B116" s="78" t="s">
        <v>134</v>
      </c>
      <c r="C116" s="81"/>
      <c r="D116" s="81"/>
      <c r="E116" s="81"/>
      <c r="F116" s="81"/>
      <c r="G116" s="81"/>
      <c r="H116" s="76">
        <f t="shared" si="5"/>
        <v>2</v>
      </c>
      <c r="I116" s="76" t="s">
        <v>69</v>
      </c>
    </row>
    <row r="117" spans="1:9" x14ac:dyDescent="0.2">
      <c r="A117" s="76">
        <v>29</v>
      </c>
      <c r="B117" s="78" t="s">
        <v>131</v>
      </c>
      <c r="C117" s="81"/>
      <c r="D117" s="81"/>
      <c r="E117" s="81"/>
      <c r="F117" s="81"/>
      <c r="G117" s="81"/>
      <c r="H117" s="76">
        <f t="shared" si="5"/>
        <v>2</v>
      </c>
      <c r="I117" s="76" t="s">
        <v>69</v>
      </c>
    </row>
    <row r="118" spans="1:9" x14ac:dyDescent="0.2">
      <c r="A118" s="76">
        <v>30</v>
      </c>
      <c r="B118" s="78" t="s">
        <v>135</v>
      </c>
      <c r="C118" s="81"/>
      <c r="D118" s="81"/>
      <c r="E118" s="81"/>
      <c r="F118" s="81"/>
      <c r="G118" s="81"/>
      <c r="H118" s="76">
        <f t="shared" si="5"/>
        <v>2</v>
      </c>
      <c r="I118" s="76" t="s">
        <v>69</v>
      </c>
    </row>
    <row r="119" spans="1:9" x14ac:dyDescent="0.2">
      <c r="A119" s="76">
        <v>31</v>
      </c>
      <c r="B119" s="78" t="s">
        <v>136</v>
      </c>
      <c r="C119" s="81"/>
      <c r="D119" s="81"/>
      <c r="E119" s="81"/>
      <c r="F119" s="81"/>
      <c r="G119" s="81"/>
      <c r="H119" s="76">
        <f t="shared" si="5"/>
        <v>2</v>
      </c>
      <c r="I119" s="76" t="s">
        <v>69</v>
      </c>
    </row>
    <row r="120" spans="1:9" x14ac:dyDescent="0.2">
      <c r="A120" s="76">
        <v>32</v>
      </c>
      <c r="B120" s="78" t="s">
        <v>137</v>
      </c>
      <c r="C120" s="81"/>
      <c r="D120" s="81"/>
      <c r="E120" s="81"/>
      <c r="F120" s="81"/>
      <c r="G120" s="81"/>
      <c r="H120" s="76">
        <f t="shared" si="5"/>
        <v>2</v>
      </c>
      <c r="I120" s="76" t="s">
        <v>69</v>
      </c>
    </row>
    <row r="121" spans="1:9" x14ac:dyDescent="0.2">
      <c r="A121" s="76">
        <v>33</v>
      </c>
      <c r="B121" s="77" t="s">
        <v>138</v>
      </c>
      <c r="C121" s="81"/>
      <c r="D121" s="81"/>
      <c r="E121" s="81"/>
      <c r="F121" s="81"/>
      <c r="G121" s="81"/>
      <c r="H121" s="76">
        <f t="shared" si="5"/>
        <v>2</v>
      </c>
      <c r="I121" s="76" t="s">
        <v>69</v>
      </c>
    </row>
    <row r="122" spans="1:9" x14ac:dyDescent="0.2">
      <c r="A122" s="76">
        <v>34</v>
      </c>
      <c r="B122" s="78" t="s">
        <v>139</v>
      </c>
      <c r="C122" s="81"/>
      <c r="D122" s="81"/>
      <c r="E122" s="81"/>
      <c r="F122" s="81"/>
      <c r="G122" s="81"/>
      <c r="H122" s="76">
        <f t="shared" si="5"/>
        <v>2</v>
      </c>
      <c r="I122" s="76" t="s">
        <v>69</v>
      </c>
    </row>
    <row r="123" spans="1:9" x14ac:dyDescent="0.2">
      <c r="A123" s="76">
        <v>35</v>
      </c>
      <c r="B123" s="77" t="s">
        <v>140</v>
      </c>
      <c r="C123" s="81"/>
      <c r="D123" s="81"/>
      <c r="E123" s="81"/>
      <c r="F123" s="81"/>
      <c r="G123" s="81"/>
      <c r="H123" s="76">
        <f t="shared" si="5"/>
        <v>2</v>
      </c>
      <c r="I123" s="76" t="s">
        <v>69</v>
      </c>
    </row>
    <row r="124" spans="1:9" x14ac:dyDescent="0.2">
      <c r="A124" s="76">
        <v>36</v>
      </c>
      <c r="B124" s="77" t="s">
        <v>141</v>
      </c>
      <c r="C124" s="81"/>
      <c r="D124" s="81"/>
      <c r="E124" s="81"/>
      <c r="F124" s="81"/>
      <c r="G124" s="81"/>
      <c r="H124" s="76">
        <f t="shared" si="5"/>
        <v>2</v>
      </c>
      <c r="I124" s="76" t="s">
        <v>69</v>
      </c>
    </row>
    <row r="125" spans="1:9" x14ac:dyDescent="0.2">
      <c r="A125" s="76">
        <v>37</v>
      </c>
      <c r="B125" s="77" t="s">
        <v>142</v>
      </c>
      <c r="C125" s="81"/>
      <c r="D125" s="81"/>
      <c r="E125" s="81"/>
      <c r="F125" s="81"/>
      <c r="G125" s="81"/>
      <c r="H125" s="76">
        <f t="shared" si="5"/>
        <v>2</v>
      </c>
      <c r="I125" s="76" t="s">
        <v>69</v>
      </c>
    </row>
    <row r="126" spans="1:9" x14ac:dyDescent="0.2">
      <c r="A126" s="76">
        <v>38</v>
      </c>
      <c r="B126" s="77" t="s">
        <v>143</v>
      </c>
      <c r="C126" s="81"/>
      <c r="D126" s="81"/>
      <c r="E126" s="81"/>
      <c r="F126" s="81"/>
      <c r="G126" s="81"/>
      <c r="H126" s="76">
        <f t="shared" si="5"/>
        <v>2</v>
      </c>
      <c r="I126" s="76" t="s">
        <v>69</v>
      </c>
    </row>
    <row r="127" spans="1:9" x14ac:dyDescent="0.2">
      <c r="A127" s="76">
        <v>39</v>
      </c>
      <c r="B127" s="77" t="s">
        <v>144</v>
      </c>
      <c r="C127" s="81"/>
      <c r="D127" s="81"/>
      <c r="E127" s="81"/>
      <c r="F127" s="81"/>
      <c r="G127" s="81"/>
      <c r="H127" s="76">
        <f t="shared" si="5"/>
        <v>2</v>
      </c>
      <c r="I127" s="76" t="s">
        <v>69</v>
      </c>
    </row>
    <row r="128" spans="1:9" x14ac:dyDescent="0.2">
      <c r="A128" s="76">
        <v>40</v>
      </c>
      <c r="B128" s="77" t="s">
        <v>145</v>
      </c>
      <c r="C128" s="81"/>
      <c r="D128" s="81"/>
      <c r="E128" s="81"/>
      <c r="F128" s="81"/>
      <c r="G128" s="81"/>
      <c r="H128" s="76">
        <f t="shared" si="5"/>
        <v>2</v>
      </c>
      <c r="I128" s="76" t="s">
        <v>69</v>
      </c>
    </row>
    <row r="129" spans="1:9" x14ac:dyDescent="0.2">
      <c r="A129" s="76">
        <v>41</v>
      </c>
      <c r="B129" s="77" t="s">
        <v>146</v>
      </c>
      <c r="C129" s="81"/>
      <c r="D129" s="81"/>
      <c r="E129" s="81"/>
      <c r="F129" s="81"/>
      <c r="G129" s="81"/>
      <c r="H129" s="76">
        <f t="shared" si="5"/>
        <v>2</v>
      </c>
      <c r="I129" s="76" t="s">
        <v>69</v>
      </c>
    </row>
    <row r="130" spans="1:9" x14ac:dyDescent="0.2">
      <c r="A130" s="76">
        <v>42</v>
      </c>
      <c r="B130" s="77" t="s">
        <v>147</v>
      </c>
      <c r="C130" s="81"/>
      <c r="D130" s="81"/>
      <c r="E130" s="81"/>
      <c r="F130" s="81"/>
      <c r="G130" s="81"/>
      <c r="H130" s="76">
        <f>50*$C$88</f>
        <v>100</v>
      </c>
      <c r="I130" s="76" t="s">
        <v>69</v>
      </c>
    </row>
    <row r="131" spans="1:9" x14ac:dyDescent="0.2">
      <c r="A131" s="84" t="s">
        <v>99</v>
      </c>
      <c r="B131" s="85" t="s">
        <v>100</v>
      </c>
      <c r="C131" s="89"/>
      <c r="D131" s="84">
        <f>SUM(D89:D130)</f>
        <v>0</v>
      </c>
      <c r="E131" s="84">
        <f t="shared" ref="E131:H131" si="6">SUM(E89:E130)</f>
        <v>0</v>
      </c>
      <c r="F131" s="84">
        <f t="shared" si="6"/>
        <v>0</v>
      </c>
      <c r="G131" s="84">
        <f t="shared" si="6"/>
        <v>0</v>
      </c>
      <c r="H131" s="84">
        <f t="shared" si="6"/>
        <v>182</v>
      </c>
      <c r="I131" s="78"/>
    </row>
    <row r="132" spans="1:9" x14ac:dyDescent="0.2">
      <c r="A132" s="90"/>
      <c r="B132" s="91"/>
      <c r="C132" s="92"/>
      <c r="D132" s="90"/>
      <c r="E132" s="90"/>
      <c r="F132" s="90"/>
      <c r="G132" s="90"/>
      <c r="H132" s="90"/>
      <c r="I132" s="78"/>
    </row>
    <row r="133" spans="1:9" x14ac:dyDescent="0.2">
      <c r="A133" s="73" t="s">
        <v>219</v>
      </c>
      <c r="B133" s="74" t="s">
        <v>149</v>
      </c>
      <c r="C133" s="75">
        <v>1</v>
      </c>
      <c r="D133" s="72" t="s">
        <v>63</v>
      </c>
      <c r="E133" s="72" t="s">
        <v>64</v>
      </c>
      <c r="F133" s="72" t="s">
        <v>65</v>
      </c>
      <c r="G133" s="72" t="s">
        <v>66</v>
      </c>
      <c r="H133" s="72" t="s">
        <v>67</v>
      </c>
      <c r="I133" s="76"/>
    </row>
    <row r="134" spans="1:9" x14ac:dyDescent="0.2">
      <c r="A134" s="76">
        <v>1</v>
      </c>
      <c r="B134" s="78" t="s">
        <v>150</v>
      </c>
      <c r="C134" s="76"/>
      <c r="D134" s="76"/>
      <c r="E134" s="76"/>
      <c r="F134" s="76"/>
      <c r="G134" s="76"/>
      <c r="H134" s="76">
        <v>1</v>
      </c>
      <c r="I134" s="76" t="s">
        <v>69</v>
      </c>
    </row>
    <row r="135" spans="1:9" x14ac:dyDescent="0.2">
      <c r="A135" s="76"/>
      <c r="B135" s="78"/>
      <c r="C135" s="76"/>
      <c r="D135" s="76"/>
      <c r="E135" s="76"/>
      <c r="F135" s="76"/>
      <c r="G135" s="76"/>
      <c r="H135" s="76"/>
      <c r="I135" s="76"/>
    </row>
    <row r="136" spans="1:9" ht="24" x14ac:dyDescent="0.2">
      <c r="A136" s="76" t="s">
        <v>225</v>
      </c>
      <c r="B136" s="140" t="s">
        <v>224</v>
      </c>
      <c r="C136" s="76"/>
      <c r="D136" s="76"/>
      <c r="E136" s="76"/>
      <c r="F136" s="76"/>
      <c r="G136" s="76"/>
      <c r="H136" s="76"/>
      <c r="I136" s="76"/>
    </row>
    <row r="137" spans="1:9" x14ac:dyDescent="0.2">
      <c r="A137" s="90"/>
      <c r="B137" s="91"/>
      <c r="C137" s="92"/>
      <c r="D137" s="90"/>
      <c r="E137" s="90"/>
      <c r="F137" s="90"/>
      <c r="G137" s="90"/>
      <c r="H137" s="90"/>
      <c r="I137" s="78"/>
    </row>
    <row r="138" spans="1:9" x14ac:dyDescent="0.2">
      <c r="A138" s="93"/>
      <c r="B138" s="94" t="s">
        <v>151</v>
      </c>
      <c r="C138" s="95"/>
      <c r="D138" s="96">
        <f>D29+D36+D44+D52+D60+D72+D79+D86+D131</f>
        <v>47</v>
      </c>
      <c r="E138" s="96">
        <f t="shared" ref="E138:G138" si="7">E29+E36+E44+E52+E60+E72+E79+E86+E131</f>
        <v>21</v>
      </c>
      <c r="F138" s="96">
        <f t="shared" si="7"/>
        <v>30</v>
      </c>
      <c r="G138" s="96">
        <f t="shared" si="7"/>
        <v>0</v>
      </c>
      <c r="H138" s="96">
        <f>H29+H36+H44+H52+H60+H72+H79+H86+H131+H134</f>
        <v>217</v>
      </c>
      <c r="I138" s="97"/>
    </row>
  </sheetData>
  <mergeCells count="4">
    <mergeCell ref="A1:I1"/>
    <mergeCell ref="D4:H4"/>
    <mergeCell ref="A30:H30"/>
    <mergeCell ref="B2:H2"/>
  </mergeCells>
  <printOptions horizontalCentered="1"/>
  <pageMargins left="0.15748031496062992" right="0.15748031496062992" top="0.74803149606299213" bottom="0.74803149606299213" header="0.31496062992125984" footer="0.31496062992125984"/>
  <pageSetup orientation="portrait" r:id="rId1"/>
  <headerFooter>
    <oddHeader>&amp;L&amp;"-,Bold"&amp;10SUNIL NAYYAR CONSULTING ENGINEERS LLP &amp;R&amp;"-,Bold"&amp;10SQ-&amp;P</oddHeader>
    <oddFooter>&amp;L&amp;"-,Bold"&amp;10GALGOTIA UNIVERSITY-ADMIN BLOCK&amp;R&amp;"-,Bold"&amp;10CHILLER WORKS</oddFooter>
  </headerFooter>
  <rowBreaks count="2" manualBreakCount="2">
    <brk id="30"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Summ</vt:lpstr>
      <vt:lpstr>BOQ</vt:lpstr>
      <vt:lpstr>CPM-IO</vt:lpstr>
      <vt:lpstr>BOQ!Print_Area</vt:lpstr>
      <vt:lpstr>'CPM-IO'!Print_Area</vt:lpstr>
      <vt:lpstr>Summ!Print_Area</vt:lpstr>
      <vt:lpstr>BOQ!Print_Titles</vt:lpstr>
      <vt:lpstr>'CPM-IO'!Print_Titles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2024-01-25T09:54:59Z</dcterms:modified>
</cp:coreProperties>
</file>